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160" firstSheet="9" activeTab="17"/>
  </bookViews>
  <sheets>
    <sheet name="PARIKHETA" sheetId="1" r:id="rId1"/>
    <sheet name="PANASABASTA" sheetId="2" r:id="rId2"/>
    <sheet name="KURANG" sheetId="3" r:id="rId3"/>
    <sheet name="SIMOREPATNA" sheetId="4" r:id="rId4"/>
    <sheet name="ATRI" sheetId="5" r:id="rId5"/>
    <sheet name="SARADHAPUR" sheetId="6" r:id="rId6"/>
    <sheet name="BAANDI" sheetId="7" r:id="rId7"/>
    <sheet name="HATASAHI" sheetId="8" r:id="rId8"/>
    <sheet name="SAPNESWARPUR" sheetId="9" r:id="rId9"/>
    <sheet name="KATHAKHUNTIA" sheetId="10" r:id="rId10"/>
    <sheet name="PATANIBARA" sheetId="11" r:id="rId11"/>
    <sheet name="CHAMPATISAHI" sheetId="12" r:id="rId12"/>
    <sheet name="KANTAMALIMA" sheetId="13" r:id="rId13"/>
    <sheet name="SARUA" sheetId="14" r:id="rId14"/>
    <sheet name="SIMORE" sheetId="15" r:id="rId15"/>
    <sheet name="Lokanathpur" sheetId="16" r:id="rId16"/>
    <sheet name="GAANPUR" sheetId="17" r:id="rId17"/>
    <sheet name="BAGHAMARI" sheetId="18" r:id="rId18"/>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18" l="1"/>
  <c r="J17" i="18"/>
  <c r="I17" i="18"/>
  <c r="J5" i="18"/>
  <c r="J4" i="18"/>
  <c r="J11" i="18"/>
  <c r="I11" i="18"/>
  <c r="I5" i="18"/>
  <c r="I4" i="18"/>
  <c r="J18" i="16"/>
  <c r="I18" i="16"/>
  <c r="I17" i="16"/>
  <c r="J5" i="16"/>
  <c r="J4" i="16"/>
  <c r="I5" i="16"/>
  <c r="I4" i="16"/>
  <c r="J12" i="16"/>
  <c r="I12" i="16"/>
  <c r="J9" i="15"/>
  <c r="J8" i="15"/>
  <c r="I8" i="15"/>
  <c r="I9" i="15"/>
  <c r="I12" i="15"/>
  <c r="I17" i="15"/>
  <c r="I21" i="15"/>
  <c r="J20" i="14"/>
  <c r="I12" i="14"/>
  <c r="I17" i="12"/>
  <c r="J9" i="12"/>
  <c r="J8" i="12"/>
  <c r="J12" i="12"/>
  <c r="I12" i="12"/>
  <c r="I12" i="11"/>
  <c r="I12" i="10"/>
  <c r="J21" i="9"/>
  <c r="I21" i="9"/>
  <c r="I17" i="9"/>
  <c r="I12" i="9"/>
  <c r="J12" i="8"/>
  <c r="I12" i="8"/>
  <c r="I5" i="7"/>
  <c r="I17" i="7"/>
  <c r="I21" i="7"/>
  <c r="I12" i="7"/>
  <c r="I17" i="6"/>
  <c r="I12" i="6"/>
  <c r="I8" i="2"/>
  <c r="I9" i="2"/>
  <c r="I12" i="2"/>
  <c r="I12" i="1"/>
</calcChain>
</file>

<file path=xl/sharedStrings.xml><?xml version="1.0" encoding="utf-8"?>
<sst xmlns="http://schemas.openxmlformats.org/spreadsheetml/2006/main" count="830" uniqueCount="188">
  <si>
    <t>TYPE OF LAND</t>
  </si>
  <si>
    <t>LOCATION</t>
  </si>
  <si>
    <t>ZONE</t>
  </si>
  <si>
    <t>PLOT NO</t>
  </si>
  <si>
    <t>VALUE PER ACRE</t>
  </si>
  <si>
    <t>AGRICULTURAL LAND</t>
  </si>
  <si>
    <t>ROADSIDE PLOT</t>
  </si>
  <si>
    <t>NATIONAL Highway</t>
  </si>
  <si>
    <t>Zone I Upto 50m</t>
  </si>
  <si>
    <t xml:space="preserve">ZoneII 50m to 200m </t>
  </si>
  <si>
    <t>State Highway and Expressway</t>
  </si>
  <si>
    <t>Other major roads</t>
  </si>
  <si>
    <t xml:space="preserve">Interior Plot beyond 200m </t>
  </si>
  <si>
    <t xml:space="preserve">irrigated land </t>
  </si>
  <si>
    <t>Double Crops</t>
  </si>
  <si>
    <t>Single Crop</t>
  </si>
  <si>
    <t xml:space="preserve">Non Irrigated Land </t>
  </si>
  <si>
    <t>Cropped Area</t>
  </si>
  <si>
    <t>Fallow Area</t>
  </si>
  <si>
    <t>Project Area( Social, Economic or other Development Project but not converted to agricultural purpose)</t>
  </si>
  <si>
    <t>Social</t>
  </si>
  <si>
    <t>Economic</t>
  </si>
  <si>
    <t>Others</t>
  </si>
  <si>
    <t>Non Agricultural Land</t>
  </si>
  <si>
    <t>Residential</t>
  </si>
  <si>
    <t>Commercial</t>
  </si>
  <si>
    <t>Institutional</t>
  </si>
  <si>
    <t>Industrial</t>
  </si>
  <si>
    <t xml:space="preserve">Miscellaneous Land </t>
  </si>
  <si>
    <t>Name of the RI Circle: Baghamari</t>
  </si>
  <si>
    <t>Name of the Village : Parikheta</t>
  </si>
  <si>
    <t>1,2,3,4,5,6,7,8,9,10,11,12,13,14,15,16,18,20,21,22,23,24,26,27,30,31,32,33,34,35,36,37,38,39,40,41,42,43,44,45,46,47,48,49,50,51,52,53,54,55,56,57,58,59,60,61,62,63,64,65,66,67,68,69,70,71,72,73,74,75,75,76,77,78,79,80,81,82,83,84,85,86,87,88,89,90,91,92,93,94,95,96,97,98,99,100,101,103,104,105,106,108,109,110,111,112,113,114,115,116,117,118,119,120,121,122,123,124,125,127,128,129,130,131,132,133,134,138,139,140,141,142,143,144,145,146,147,148,149,150,151,152,153,154,155,157,158,160,161,162,163,164,165,166,167,168,169,170,171,172,173,174,175,176,177,178,180,181,182,183,184,185,186,187,188,189,190,191,192,193,194,195,196,110/3,15/7,62/7,62/8,81/1,81/1/5,81/1/6,96/4</t>
  </si>
  <si>
    <t>PS No- 53</t>
  </si>
  <si>
    <t>Name of the Village : Panasabasta</t>
  </si>
  <si>
    <t>272,274,275,276,277,278,390,391,403,404,405,406,407,409,410,411,412,413,414,415,416,502,503,504,506,508,509,510,511,514,515,516,517,518,622,623,624,625,626,627,631,632,633,635,636,639,667,668,670,671,673</t>
  </si>
  <si>
    <t>PS No- 62</t>
  </si>
  <si>
    <t>270,279,280,281,283,284,285,286,288,289,290,291,292,293,294,295,296,297,298,299,300,301,302,303,304,305,309,313,314,376,379,380,381,383,384,386,387,388,389,395,396,397,398,399,400,401,418,419,420,421,422,423,424,425,426,427,428,429,430,431,432,493,494,496,497,499,501,512,513,519,520,521,522,523,524,525,526,527,528,617,618,619,620,621,629,630,641,642,643,644,645,646,647,648,656,661,662,664,665,675,676,677,678,679,680,681,682,683</t>
  </si>
  <si>
    <t>126,127,129,130,131,133,134,135,136,137,138,139,140,141,145,146,147,148,149,151,152,153,154,155,156,157,158,159,160,161,162,163,165,168,169,171,173,175,176,177,178,180,181,182,183,184,185,187,188,189,191,192,193,194,195,196,197,198,199,200,201,202,204,205,208,209,210,211,212,214,215,216,217,218,219,220,221,222,224,225,230,231,232,238,239,242,245,246,247,248,250,252,254,255,256,257,258,259,261,262,263,264,265,311,312,315,316,317,318,323,324,325,326,327,328,329,330,331,332,333,334,335,336,337,338,339,340,341,342,343,344,345,346,347,348,349,350,351,352,353,354,355,356,357,358,359,360,361,362,363,364,365,366,367,368,369,370,371,372,373,374,375,377,417,433,434,435,436,438,439,440,441,442,443,444,445,446,447,448,449,450,451,452,453,454,455,456,457,458,459,460,461,462,464,465,466,467,468,469,470,471,472,473,474,475,476,477,478,479,480,481,482,484,485,486,487,488,489,490,491,492,529,530,531,532,533,534,535,536,537,538,539,540,541,542,543,544,545,546,548,549,550,551,552,553,554,555,556,558,559,560,561,562,563,564,565,566,567,568,569,570,571,572,573,574,575,576,577,578,579,580,581,582,583,584,586,588,589,590,591,592,593,594,595,596,597,599,600,603,604,605,606,607,608,610,611,612,613,614,615,616,649,650,651,652,653,654,655,658,659,660,674,684,685,686,687,688,689,690,691,692,693,694,695,696,697,698,699,700,701,702,703,705,706,707,708,709,710,711,712,713,714,715,716,717,718,719,721,722,723,724,14/733,14/734,169/737,169/737/766,171/739,171/739/792,171/790,171/791,173/741,174/767,175/743/771,176/744/772,177/736,184/766,187/789,191/758,192/761,193/762,204/756,205/763,208/759,210/750,211/754,224/751,225/753,232/752,236/755,270/734,313/757,396/801,396/802,519/779</t>
  </si>
  <si>
    <t>7,8,12,13,14,17,18,19,20,21,22,23,24,25,26,27,28,29,30,31,32,33,34,35,36,37,38,39,40,41,42,43,44,45,46,47,48,49,50,51,52,53,54,56,60,61,62,,63,64,65,66,67,68,69,70,71,72,73,74,75,76,77,78,79,80,81,82,83,84,85,86,87,89,90,91,92,93,94,95,96,97,98,99,100,101,102,103,104,105,106,107,108,111,115,116,117,118,119,120,121,122,123,143,144,164,166,172,174,186,190,203,236,637,638,640,121/730,14/734/745,161/778,161/780,161/783,162/781,162/782,162/787,163/788,168/794,171/739/768,171/739/775,172/740,173/770,173/774,174/742,175/743,175/776,176/744,187/793,187/795,194/784,194/795,194/795/799,21/728,22/729,29/731,30/732,35/735,36/736,61/748,62/749,64/785</t>
  </si>
  <si>
    <t>2,11,55,59,124,125,179,206,207,226,227,228,229,233,237,240,241,267,268,271,306,307,310,320,322,505,113/727,179/765,206/764,207/767,233/760</t>
  </si>
  <si>
    <t>Name of the Village : Kuranga</t>
  </si>
  <si>
    <t>58,59,60,61,62,64,66,80,81,82,83,84,93,95,96,97,101,102,107,108,111,113,116,119,129,130,131,132,133,137,138,139,145,146,147,148,149,150,159,160,161,170,171,172,173,178,179,184,185,191,192,193,194,195,196,198,199,201,202,203,204,210,213,214,224,225,227,228,229,250,258,259,260,262,266,62/547</t>
  </si>
  <si>
    <t>31,32,33,34,35,36,37,38,39,55,56,57,68,69,,70,71,72,73,75,76,77,78,79,89,90,92,98,99,100,,109,110,118,120,121,122,123,124,125,127,128,140,141,142,143,144,151,152,153,154,155,156,174,175,176,177,186,188,190,197,205,206,207,208,209,211,212,,230,231,232,233,235,236,244,245,246,248,249,251,252,253,254,256,257,263,264,265,271,272,273,274,276,277,279,280,282,284,285,286,287,288,289,290,291,292,293,414,415,416,417,420,423,424,425</t>
  </si>
  <si>
    <t xml:space="preserve"> </t>
  </si>
  <si>
    <t>3,4,5,6,7,8,9,10,13,14,15,16,17,18,19,20,21,23,24,25,40,41,42,43,44,45,46,47,49,50,51,52,53,157,158,237,238,239,240,241,242,255,270,294,295,296,297,298,299,300,301,302,304,305,306,307,308,309,310,311,312,313,,316,317,318,319,320,321,322,324,325,326,327,328,329,331,332,333,334,336,337,339,340,341,343,,345,,347,348,349,350,351,352,353,354,355,356,358,359,360,361,362,363,366,367,368,369,373,374,375,376,377,382,383,384,385,386,387,389,390,391,392,394,395,397,400,401,402,403,404,405,406,407,408,409,410,411,412,413,418,419,,421,422,426,427,428,429,430,431,432,433,434,435,436,437,438,439,440,441,442,443,444,445,446,447,448,449,454,455,456,457,458,459,460,461,462,463,464,465,466,467,468,469,470,471,473,474,475,476,477,478,479,480,481,482,483,484,485,486,,487,488,489,490,491,492,493,494,495,496,497,498,499,500,501,502,503,504,505,506,507,508,509,510,511,512,513,514,515,516,519,521,109/586,109/596,281/571,281/572,325/577,368/573,368/574,369/575,369/576,370/565,371/563,424/587,469/544,474/545,512/549,512/550,,66/594</t>
  </si>
  <si>
    <t>85,87,134,136,162,163,215,216,218,219,220,226,261,267,269,275,314,315,335,342,364,522,184/593,215/854,216/589,216/590,216/591,216/592,218/582,219/583,224/595,226/578,226/579,226/580,226/581,226/584,226/585,275/566,340/549,343/552,361/558,362/559,363/561,366/555,366/569,367/570,367/572,368/571,369/554,370/553,370/556,370/562,371/557,371/560</t>
  </si>
  <si>
    <t>11,12,65,86,183,200,247,283,303,323,330,338,344,346,346,357,365,372,379,388,396,399,450,452,523,532,538,541</t>
  </si>
  <si>
    <t>PS No- 58</t>
  </si>
  <si>
    <t>Name of the Village : Simorepatna</t>
  </si>
  <si>
    <t>44,67,69,46/239,46/239/280,46/240</t>
  </si>
  <si>
    <t>19,20,21,22,24,25,26,28,22/225</t>
  </si>
  <si>
    <t>5,6,7,8,9,10,48,50,56,57,70,72,74,92,93,95,96,97,99,101,102,103,104,105,107,116,117,119,120,206,22/261,22/262,25/297,56/266,56/274,56/288,57/251,57/252,6/317,6/318,67/281,69/311,7/247,72/322,72/323,74/263,8/248,8/248/325,8/299,93/283,93/285,93/292,93/304,96/295,97/291,99/293,99/308,99/310</t>
  </si>
  <si>
    <t>36,39,46,52,53,54,55,58,59,60,61,62,64,65,66,71,75,76,77,78,79,80,81,82,83,85,86,87,88,90,91,98,100,106,108,109,111,112,113,114,115,118,121,123,124,125,126,127,128,129,130,131,132,133,134,135,136,137,138,138,139,140,141,142,143,144,145,146,147,148,149,150,151,152,153,155,156,157,158,159,160,161,162,162,163,164,165,165,166,167,168,169,170,171,172,173,174,174,175,176,177,178,180,181,182,183,184,186,187,188,189,190,191,192,195,196,197,198,200,203,204,205,208,209,210,211,212,213,214,215,216,217,218,100/237,111/1452,121/223,123/249,123/249/286,123/250,123/287,124/231,124/232,126/282,13/267/328,137/ 286,15/287,154/219,157/233,157/234,157/235,165/226,165/226,165/227,165/227,165/228,165/228,167/221,167/307,168/229,168/229,168/230,168/230,176/222,177/236,180/302,182/220,182/305,184/316,198/306,200/320,3/255,36/254,36/289,38/256,44/264,46/240/265,46/240/285,46/253/294,46/253/296,47/243,5/257,5/272,56/301,60/324,61/279,62/319,64/277,65/287,69/260,69/297,75/275,78/238,78/278,78/284,9/258,9/273,92/276,95/309</t>
  </si>
  <si>
    <t>15,1,2,11,12,13,14,15,16,18,27,24,32,38,29</t>
  </si>
  <si>
    <t>PS No- 55</t>
  </si>
  <si>
    <t>Name of the Village : Atri</t>
  </si>
  <si>
    <t>22 to 25, 51, 58, 59, 66, 61 to 63, 67, 68 to 70, 73, 74, 76, 83, 85, 89, 90, 91, 120, 543, 666, 667, 669, 670, 671, 684, 685, 690, 702, 703, 704, 712, 724, 760, 834, 837, 882, 884, 887, 898, 910 To 919, 921, 931, 934, To 944, 1, 4, 5 To I4, 18 To 21, 26 to 31, 44, To 45, 54 to  56, 66, 71, 72, 75, 77, 79 to 82, 84, 86, 87, 93 to 98, 101, to 111, 113, 114, 121, 125, l69, 173, 505, 507, 512, 514, To 5l8, 528, 530, 539 to 542, 544, 546, To 565, 567 to 570, 571 to 582, 592 To 598, 601, 602, 604, To 61l, 613 To 6l6, 617, 619, To 623. 623, 625, 627, 629, to 643, 645, to 654, 656 to 665, 676, 682, 723, 728 to 730, 732, 745, 747, to 749, 752, to 755, 757, 759, 761 to 767, 768to 788, 790 to 799, 800 to 810, 812 to 820, 822 to 825, 827, 828, 830, 833, 835, 838 to 840, 842 to 855, 858, 860 to 864, 866, 867, 870 to 880, 883, 886, 888 to 890, 892 to 896, 899 to 901, 903, 905, 906, 945, 985, 936.994, 946, 1046 To I049, 1052 To 1060, 1062, 1063, 1070, 1098, 1102, 1109, 1111 To 1109, 1134 To 1139, 1146. 1147, 1149 to 1151, 1153, to 1172, 1174 to 1186, 1192 to 1200, 1212, 1213, 1216, 1218, 1219, 1222 To 1227, 1232. 1233, 1237, 1238, 1244, 1246, 1247, 1253 to 1256, 1258, 1260 To 1268, 1270 To 1272, 1286 To 1291 , 1413, 1416, 1420, 1484, 1487, 1731, 1769, 1770, 6/1944, 8/1945, 32/1953, 25/1955, 30/1957, 31/1958, 87/1962, 87/1963, 93/1967, 112/1969, 192/1971, 138/2009, 481/2010, 1136/2015, 1136/2016, 58/2017, 50/2018, 536/2019, 351/2025, 1756/2022, 515/2037, 558/2039, 5580/2040, 538/2054, 1218/2060, 985/2061, 968/2069, 967/2073, 1212/2078, 1156/2080, 1210/2080, 648/2105, 1269/2008, 18/2047, 21/2199, 500/2151, 822/2163, 823/2170, 539/2168, 1156/2180946 948, To 967, 969, To 981, 988, To 991, 993, 995, 997, 999, 1000 To 101 1 , 1013, To 1015, 1017, 1019, 1023, To 1027, 1029, To 1040, 1044, 1045, 1066, To 1068, 1071, To 1088, 1090, To 1096, 1099, 1143 To 1145, 1147, 1201, To1211, 1214, 1215, t2?0, 12s1, 1273,To 1276, 1278 To 1281, 1285, 1287, 1292, 1294, 1297, 1501,To1506. 1508, 1509, 1511, 1217, 1526, 1228, 1529, 1530, 1531, 1533, to 1552, 1554, 1557, 1559, 1561, To 1568, 1570, 1579, 1584, 1585, 1587, 1589, 1590, To 1594, 1602 To 1615, 1616, 1641, 1642, 1647, 1649  To 1659, 1663, To 1667, 1677 To 1694, 1696, To 1705, 1707, 1708, 1711To1724, 1725, TO 1730, 1732, To 1750, 1752. 1753, 1754, 1756, 1757, to 1762, 1764, To 1768, 1772, 1774, To 1777, 1779, 1780, 1786, 1787, 1788, 1790 to 1792, 1794, 1795, 1798, 1799, 1801, 1803, 1804, 1805, to 1809, 1811 To 1814, 1817 To 1828, 1830, 3'0 1818, 1840, To 1844, 1847 To 1849, 1853 To 1855, 1857, 1862, To 1864, 1867 To 1869, 1871 To 1875, 1880, To 1882, 1884 To 1886, 1888, 1892, 1893, 1895, 1896, 1900, 1902, 1903, 1905, To 1910, 1925, 1928 To 1936, 19 /1950, 22/1951, 23/1952, 183/ 2002, 2003, 1293/2004, 1293/2005, 2004, 2005,1481/2007, 1083/2006, 158/2008, 1547/2011, 1556/2020, 1756/2021, 1346/2026, 1346/2027, 1347/2047, 1355/2029, 63/2031, 704/2041, 704/2042, 1500/2043, 1724/2044, 1726/2045, 1013/2048, 1317/2033, 1403/2051, 1405/2052, 1405/2053, 1545/2055,  1555/2056, 1778/2047, 1035/2057, 1831/2059, 1390/2064, 1500/2065, 1411/2066, 910/2067, 967/2068, 1358/2070, 1359/2071, 1360/2072, 1415/2072, 1415/2075, 1665/2162, 1666/2077, 878/2175, 1602/2082, 1434/2064, 967/2055, 980/2057, 1533/2088, 312/2099, 1805/2100, 91/2109, 967/2118, 1280/2166, 1554/2100, 1778/2116, 1634/2118, 1717/2119, 1666/2121, 1780/2122, 1818/2123, 910/2114, 1612/2113, 1662/2112, 941/2153, 910/2166, 910/2167, 1665/2168, 910/2171</t>
  </si>
  <si>
    <t>2, 11 to 17, 32, 33, 38, 39, 40, 51, 78, 107, 109, 110, 112. 128, To 133, 134, to 143, 145, 148, 151, 154 to 158, 163, To 165, 167, 168, 170 To 172, 174, To 188, 190, To 194, 196 To 198, 200, 201, 246, 277, 279, 280, 282 to 284, 285, 300, 329, 333, 335, To 318, 350, 351, 365, 366, 368, 370, 372, To 374, 377, 378, 379, to 381, 397, 401, 402, 404, 405, 407, To, 409, 41I, 413, 414, 423, 427, 430, To, 432, 462, 463, 475, 482, 490, 493, 496, 497, 501, 503, 504, To 510, 513, 519, 520, 523, To, 526, 589, 599, 600, 603, 612, 618, 677, 686, to, 689, 691, 731,735, 740, 746, 832, 836, 891, 902, 1140, 1141, 125l, 1252, 1257, 1259, 1248, 1249, 1250, 1373, 1431, 1434, 1435, 1438, to 1442, 1444, 1446, 1507, 1518, 1520, 1522, 1523, 1580, 1583, 1596 to 1598. 1600, 1660, 1661, 1668, 1071, 1674, 1706, 1784, 1785, 1810, 1852, 1866, 1869, 1876, 1877 To I880, I891, 1894, 1898, 1899. I901, 1911, 1914, 1915, 1917, 1918, 1927, 1934, 1940, To 1942, 1966, 1947 To 1949, 1959, 1960, 2035, 408 /2160, 283/2092, 294/2093, 370/2094, 1445/2098, 238/2103, 238/2104, 1666/2126, 329/2156, 1391/2146</t>
  </si>
  <si>
    <t>49,144,146,147,149,150,159,189,203 TO 208,202,212,214,215 TO 217,220,222,223 TO 225,226,228,229,231TO235,237TO245,247,248,287TO258,262TO276,218,286,287,289, 291,294 TO 298,301 TO 306,307 TO 310,312 TO 327,330 TO 332,341 TO 343,344 TO 347,352 TO 354,357,358,360 TO 363,392,416,422,426,425,428,429,434 TO 445,447 TO 449,254,456 TO 460,464 TO 474,478 TO 481,483,486,489,491,492,495,672 TO 675, 678 TO683,694TO696,698TO699,705TO177,714,715,717TO722,725,737,741,743,1142, 201/1972,202/1973,202/1974,1975TO1977,241/1978,215/1979,216/1980,216/1981,237/1989, 262/1990,271/1991,290/1995,368/1997,295/1998,329/1999,329/2000,1223/2036,329/2091, 368/2095,368/2096,329/2092,329/2093,231/2101,233/2102,324/2107,339/2110,711/2112, 711/2113,711/2114,229/2116,229/2127,252/2129,329//2131,712/2134,712/2135,712/2136, 202/448,203/2156,329/2158, 222/2159,720/2165,719/2169,669/2184,669/2183,</t>
  </si>
  <si>
    <t>470, 471 ,472, 477, 478, 479, 480, 481, 482, 485, 486, 487, 488, 489, 493, 494, 499, 501, 508, 509,510,511, 513,514,515,516,517,518,519,520,521,522,523,524,536,546,544,545,546,547, 549,562,563,564,565, 567, 568, 569,570,572,582,596,617,618,620,622,640,646to650,661,671, 719,720,721,736,763, to 768,778 to 789,793 to 796,799 to 802, 805, to 826,832,833,835,839 to 845,846, to 856,858 to 865, 867,871,873, to 880,881, to 890, 896,897,900, to 959,960,963, to 109,1051,1087,1088, 1092,1095,1109,1111,1112,1085, 1086,1089, 1090, 1035,1027,842/1144, 1128,1,2,3,4,5,6,7,8,10,11,13,14,15,16,18,20,21,24,28,30,31,32,33,34,35,38,39,40,41,42,44,45,46, 47,49,50,51,52, 53,54,56, to 62,64, to 73,74 to 83,86.88 to 100,101,102,103,104,105, to  110,111, to 16,120, to 125,128,185, 203,207,209, to 215,217,218,219,220,221,225,258, to 261,275 to 287,357,368 to 370,373 to 376,378,380 to 385, 388,392 to 418,419 to 427,433,442 to 455,457 to 459,460 to 464,466 to 469,,484,490 to 492,495to498,502, 504,505,506,507,512,526,533, 534,535,538,539, 540,541,542,548,561,638,641 to 645,651 to 660,662 to 670, 673 to 676,678, 679,678,679,680,681,682,689 TO 691,695,696,698 TO 707,709,710,711,12,713,715,716, 717, 718,722,724 to 735,737 to 744, 749 to 752,754 to 762,769 to 775,777,790to92,797, 798,803,804,828,829, 830, 831,838,836,837,891,892,893,894, ,1012, 1093, 1094,1113, 1115,1116, 1117, 1118,1119,1120,1122 to 1137, 1138  to 1140 ,662,967/1142,1088,734,</t>
  </si>
  <si>
    <t>27,126,186,187,189,191,195,197,198,200,204,206,208,222,223,229,270,335,336,338,339,348, 352, 353,354, 355,379,429,430,431,434 to 439,441,456,474,503,531,550,551,553,555,559,687,753,895,</t>
  </si>
  <si>
    <t>129,155to160,165,166,168,176,177,178,180,179,181to184,228,291,292,294to314,316,317,318, 319, 321 to 324,328,326,329,331 to 334,340,367,377,274, 103/1143</t>
  </si>
  <si>
    <t>Name of the Village : Saradhapur</t>
  </si>
  <si>
    <t>PS No- 61</t>
  </si>
  <si>
    <t>PS No- 60</t>
  </si>
  <si>
    <t>Name of the Village : Baandi</t>
  </si>
  <si>
    <t>PS No- 59</t>
  </si>
  <si>
    <t>66,  89,  148,  167,  172,  173,To 176,  178,  179,  198,  201,  203,  204,  212,  235,  243,  263, 287,  293,  317,  319,  330,  346, To 348,  357,  366,  368, 378, 452, 473,  504,  505,  506, 511, 520,  543,  545,  564,  568,  583,  584,  586,  591,  597,  618,  622,  630,  631,  674,  696,  704,  705, To 708,  711,  713,  714,  716,  717, To 719,  722,  726,  727, To 729,  767, 771,  772, 831,855,  856,  857,  863,  958,  965,  966,  989,  990,  991,  988,  996,  997,  1003,  1023 To 1025, 1027,  1029,  1030,  1031,  1033,  1034,  1038, 1039, 1041, 1042, 1043,  1044, To 1049,  1052, 1060,  1062,  1063,  1067,  1102,  1179,  1180,  1232,  1320,  1322,  1323,  1334,  1338,  1354, 1353,  1397,  1406, To 1410, 1416, 1430 To 1432, 1436, 1437, 1443, 1320 / 1440, 1320 / 1447,1320 / 1448,1320 / 1449,1320 / 1450,1320 / 1451,1452,1334 / 1453, 1334 / 1454, 1334 / 1455,1334 / 1456,  1334 / 1457,704/1465,1322/1462,1323/1463 ,859/1464,704/1465,706/238,996/1469,1053, 719,705/1496,706/1495,</t>
  </si>
  <si>
    <t>180 To 196,  266,  588,  746,  747,  748, 749, To 760, 761, To 770, 775, 776, 788,  789  To 799, 803,  804, To 814,  817 To 837,  839 To 843,  848 To 854,  858 To 861,  862,  864, To 875, 877, 882,  883,  886, To 903,  904, To 913,  915,  916,  918,  921, To 924,  928 To 932,  934,  935, 937,  938,  940,  941,  943,  944,  948,  949,  950,  952,  953,  954, To 957, 959, 960,  963, 964, 965,  966, To 980,  999,  914,  918,  919,  920,  925,  926,  939, 947, 951, 961,  962,  969,  981, 982,  983,  984 . 996/1467,</t>
  </si>
  <si>
    <t>511, 512, 513, 516, 507, 508</t>
  </si>
  <si>
    <t xml:space="preserve">2,  3,  5,  To 9,  11 To 28,  30,  31,  33 To 42,  43 To 47,  51 To 63,  65 To67,  68, 70 To 78, 80,  82, 91 To 98,  101,  104 To 113,  116 To 118,  120,  122 To 142,  146,  147,  149,  151,  153,  154,  156,  160 To 166,  168,  170,  171,  177,  205,  206,  207,  208,  210,  211,  213 To 225,  226 To 234, 236To 242,  244,  245,  247 To 261,  264,  265,  267,  268 To 274,  278 To 286,  288,  289,  290,  291,  296 To 300,  303 To 307,  309,  310,  311,  312,  314,  315,  316,  318,  320,  322, To 327,  329, 331To 345,  349To 356,  358,  359,  360,  361, 363 To 365, 367, 370 To 377,  379 To 402,  404 To 427, 429,  432,  434,  435 To 450,  451 To 462,  464 To 472,  474 To 485,  486 To 489,  491 To 498,  500 To 503,  515, 517 To 519,  521 To 523,  525 To 535, 537 To 542, 544, 546 To 563, 565, To 567,  570 To 575,  578 To 581,  585,  587,  589,  596,  599,  611,  612,  617,  623,  626, 632, 639,  641,  645,  646,  647,  652,  655,  657,  658,  660,  661,  675,842,981,995,1009,1015,1077,1088,  1090,  1091,  1092, To 1095,  1097,  1103,  1104,  1105,  1108, 1110, To 1121, 1123 To 1129,1132 To 1134,  1137, To 1161,  1163 To 1170, To 1174,  1176, To 1178,  1181,  1183, To 1207, 1208To 1220,  1222To1231,1233To1241,1245,1247To1283,1285,1287,1288, To 1292,1298 To1301, 1303 To 1305,  1307,  1312,  1318,  1319,  1327,  1328, To 1332,  1335,  1339,  1344,  1346,  1347, 1349, To 1351,  1355,  1356,  1358,  1360,  1362,  1364, To 1372,  1377,  1386,  1390,  1423,  1424, 1425, To 1428,  1438,  1439, To 1442,  421 / 1445,   520 / 1446 . 276,80,  121,  199,  202,  275,  276,  308,  320,  592,  593,  594,  600,  601,  602,  603,  604,  605,  607, 608,613,  616,  620,  621,  624,  625,  627,  633, To 638,  640,  642,To 644,  648 To 651, 653, 654, 656,  659,  663,  664, To 672,  676,  677,  678,  680,  681 To 692,  694,  695, 698 To 703,  730To 733,  735,  736,  778,  779,  780,  782 To 786, 994, 1005 To 1008, 1016, 1017, 1019,  1020, 1021,  1022,  1051,  1053,  1054, To 1059,  1064,  1065,  1066, 1069, To 1075,  1079, To 1086, 
1089,  1096,  1098, To 1101,  1106,  1107,  1109, 1122., 1336, 1340,  1342,  1343,  1354, 1359, 1361,  1363,  1373,  1374,  1375, To 1381,  1383, To 1385, 1387 To 1389, 1391 To 1396, 1398 To 1402,  1417,  1418 ,859/1464
</t>
  </si>
  <si>
    <t>Name of the Village : Hatasahi</t>
  </si>
  <si>
    <t>PS No- 57</t>
  </si>
  <si>
    <t>3,4,66,68 TO 71,78,79,80,82,83,84,85,87,88,90,94,95,96,97,98,100 TO 107, 110,111,123,126,96/723,83/744,78/753,2,121,124,130,100/712,83/743</t>
  </si>
  <si>
    <t>374, 376</t>
  </si>
  <si>
    <t>19 TO 28,31,35 TO 41,43 TO 48,50,53 TO 57,59,60,62,64,72,73,142,144,146,152 TO 161,168 TO 178,181 TO 195,197,199,204 TO 296,298 TO 338,340 TO 346,348,350,352 TO 372,379,381 TO 448,452,453,457,469,481,482,485,488,489, 490,492 TO 503,517,518,524,525,527 TO 533, 535,546,581 TO 586,588,590,599, 600 TO 608,610 TO 614,618,620,624,670, 672,659,685, 688, 693,412/694,639/695,414/697,269/705, 429/706,708/709,251/710,262/711,28/713, 172/714, 172/715, 326/716,362/717,3/64/718,172/719,172/720,340/721,340/722,392/726,318/732, 287/733,670/734,632/735,465/738,304/741,214/742,332/745,417/747,336/741,632,639,631, 458, 437/704,184/756,5 TO 9,11 TO 18,32,33,34,51,52,61,65,73,74,75,76,77,81,86,92,93,99,108,120, 125,127,131,132,134 TO 143,147 TO 149,151,451,459,460 TO 463,465,467,468,  471,504,505,512 TO 516,537,542,543,564,566,568,569,571,579,580,609,649,650 TO 657,660,676,677,678,679,390/702,93/703,437/704,119/707,678/727, 678/728, 5/737,454/750,449, 450,141/729,5/754,9/755,</t>
  </si>
  <si>
    <t>Name of the Village : Sapneswarpur</t>
  </si>
  <si>
    <t>PS No- 47</t>
  </si>
  <si>
    <t>183 to 186,188 to 193,195,198,199,204,203,204,205,206,203,216,218,224,231,156,539,188/627, 184/628,200/649, 200/650,207/651,210/652,210/653,210/654,256/677/702,206/677/703, 856/672/704,256/677/705, 256/677/707,256/677//708,256/677,709,256/677/710, 256/677/711, 256/622/712,256/677/713, 534/718,234/719,264/720,234/721,124/722,284/723,234/24, 234/725, 234/726,234/727,264/728, 264/729,264/730,231/713,231/252,256/677/734,256/, 677/735, 256/677/737, 256/677/738, 256/677/739/740,256/677/736,256/677/737,256/677/738, 256/677/739, 256/677/740, 256/677/741,256/677/742,256/677/750,489/799,33,181,2257,22/8,229,236,240,245,246,249,254,256,260,265,273,236/659,237/668,238/669, 239/670,256/678,239/688,245/689,471/737</t>
  </si>
  <si>
    <t>232,233,243,276,</t>
  </si>
  <si>
    <t>1 to 15,43 to 75,77,8,80 to 91,93 to 114,118 to 125,127 to 130,135 to 139,147,149,151,152, 153, 154, 156,157,158,161 to 165,167,168,13,174,177,292,293 to 298,303,34,37,311,342, 343,344,345 ,346,352 to 365,368,369,370,379,380 to 385,387,39,391,392,393,395,440,453, 454,455,46, 461, 462,463,521,522,526, to 529,531,532,535,549,55,552,553,554,575,581, 583,584,590,598,599,159/651,302/556,152/671,10/674,10/675,10/676,49/679,157/680,522/582,493/683,493/686,84,693, 329/694,118/,695,455/00,526/714,135/743,463/745,14/48,15/749,17to28,30,31,32,35to39,41,42,76,79,92,115to117,126,131to134,148,150,155,159,160,166,176, 178,288 to 291,299 to 302,305,306,38,309,310,312,313,315,317,318,320 to 377,386,388, 389, 394,397to401,403,404,407to 418,420,421,422,423,425,439,441,443,444 to 446,448 to 492,495 to52 ,523,530,533,534,436 to 548,551,555 to 574,576,578 to 580,582,585 to 589,593,597,600 to613,617,618,621,100/630,140/631,381/633,441/636,610/637,562/638,573/639,565/641,566/642,626/643,396/332,607/667,315/684,490/690,324/691,432/696,435/698,337/699,339/415, 712/716,456/744,567/746,207,251,252,257,2662,266,267,269to21,279,28/644,249/645, 275/747</t>
  </si>
  <si>
    <t>Name of the Village : Kathakhuntia</t>
  </si>
  <si>
    <t>PS No- 49</t>
  </si>
  <si>
    <t>Name of the Village : Patanibara</t>
  </si>
  <si>
    <t>PS No- 26</t>
  </si>
  <si>
    <t>8, 471, 474, 523, 608</t>
  </si>
  <si>
    <t>151, 152, 153, 155, 156, 157, 158, 160, 170 to184, 195 to197, 301 to 311, 215, 217, 220, 221, 223, 230, 542, 253, 255, 259, 265 to 267, 269, 271 to 283, 286, 292, 295, 298, 300, 313, 314, 315, 335, 357, 537, 538 to 545, 548 to 554, 559, 561, 562, 566, 567, 570 to 573, 575, 576, 589, 590 to 593 595, 597, 600, 602, 503, 677, 678, 737, 164/762, 201, 774, 41/782, 378/814, 378/815, 196/821,57/818, 313/823,183/824,394/819,314/886,319/887,172/888,390/891,1, 2, 4, 5, 7, 8, 9, 10, 11, 18, 19, 21 to 25, 28, 29, 30, 33, 37 to 53, 56, 59 to 69, 71 to 83, 84 to 148, 150, 154, 159, 161 to 168, 185 to 191, 194, 212, 222, 229, 231, 233 to 238, 240, 241, 243 to 252, 254, 256 to 258, 260 to 264, 268, 284, 285, 287 to 291, 2936, 294, 296, 297, 299, 302, 305, 307, 309 to 377, 38, 384, 385, 388, 390, 391, 395, 396, 397, 400, 401, 402, 404, 405, 407, 409, 410, 412, 416 to 435, 436 to 441, 443, 445 to 449, 451, 452 to 463, 464, 465, 467, 469, 470, 473, 475 to 489, 491 to 515, 517 to 520, 529, 530, 531, 532, 533, 535, 536, 546, 555, 556, 557, 558, 590, 563 to 565, 568, 569, 574, 578 to 588, 534, 596, 598, 599, 601, 604, 666 to 676, 679 to 692, 694 to 700, 710, 134/741, 119/742, 465/747, 111/753, 1131/754, 463/763, 325/764, 399/784, 517/792, 194/799, 194/800, 197/801, 194/802, 293/803, 327/804, 327/805, 75/807, 75/808, 75/809, 113 ,226,228,408,378/828,57/8291,57/830,348/834,357/751/835,173/825, 387/890,</t>
  </si>
  <si>
    <t>612, 620, 522, 523, 526, 530, 532, 63, 638, 642, 643, 652, 653, 656, 657, 660, 66I , 662, 664, 703, 704, 706, 707, 724, 725, 726, 727, 728, 729, 730, 748, 664/760, 664/761, 651/73, 706, 704/778, 623/781, 629/794,613/871 TO 613/883,613/885,706/776,704/778,348/831,348/832,348/833,613/883 TO  613/886, 613/883 TO 613/870, 813/871 TO 813/882, 813/885,72/900,614, 615, 616, 617, 621, 629, 631, 634, 635, 640, 641, 645, 646, 647, 648, 650, 651, 654, 655, 658, 659, 663, 665, 7D1, 702, 705, 708, 712, 714, 71 , 714, 721, 723, 731, 732, 715/765, 716/766, 716/767, 716/76K, 716/769, 706/777, 665/790, 701/791, 701/792, 712/796</t>
  </si>
  <si>
    <t>1,2,2,3,3,4,4,5,5,6,7,8,9,10,11,12,13,14,15,16,17,18,19,20,21,22,23,24,25,26,27,28,29,30,31,34,35,36,37,38,39,40,41,42,43,44,45,46,47,48,49,50,51,52,53,54,55,56,57,58,59,60,61,62,63,64,65,66,67,68,69,70,71,72,73,74,75,77,78,80,81,82,83,85,86,87,88,89,90,91,92,93,94,95,96,97,98,99,99,100,101,102,112,113,114,115,116,117,118,119,120,121,122,123,124,127,128,129,130,131,132,133,134,136,137,138,140,143,144,145,148,149,150,151,152,153,154,155,156,157,158,159,160,161,162,163,164,166,167,168,169,170,171,172,173,174,175,177,178,183,184,185,186,187,188,189,190,191,192,195,196,197,199,200,201,202,203,204,205,206,208,209,210,211,212,213,214,216,221,221,222,223,224,225,226,240,242,244,248,249,250,251,259,261,263,264,268,271,273,275,300,322,328,329,330,331,332,106/350,110/358,110/359,110/360,110/361,110/363,110/365,111/362,111/364,111/366,111/367,111/368,111/369,117/456,123/345,124/344,124/356,124/517,129/353,145/392,154/458,156/459,156/460,177/453,178/500,184/455,192/346,195/503,195/507,2/447,200/498,202/452,203/497,210/496,211/451,212/510,213/504,213/508,214/505,214/509,216/454,221/465,275/351,327/349,33/357,331/457,34/446,35/464,35/510,35/515,37/499,5/448,53/519,59/388,60/460,66/340</t>
  </si>
  <si>
    <t>32,33,103,104,105,106,108,110,111,126,135,139,142,146,147,165,194,215,217,234,235,252,253,255,260,270,272,274,307,321,327,175/338,194/502,194/506,253/352,260/333,260/334,37/337</t>
  </si>
  <si>
    <t>70,84,228,229,229,230,231,232,233,236,237,239,241,243,245,246,247,269,278,279,280,281,282,283,285,286,287,288,289,290,292,293,294,295,296,297,298,303,304,306,308,309,310,311,312,313,314,315,316,317,319,320,324,325,106/370,106/371,106/372,106/373,106/374,106/375,106/376,106/377,106/378,106/379,106/380,106/381,106/382,106/383,106/384,106/385,106/386,106/387,178/511,194/449,214/450,232/341,237/342,256/393,256/394,256/395,256/396,256/397,256/398,256/399,256/400,256/401,256/402,256/403,256/404,256/405,256/406,256/407,256/408,256/409,256/410,256/411,256/412,256/413,256/414,256/415,256/416,256/417,256/418,256/419,256/420,256/421,256/422,256/423,256/424,256/425,256/426,256/427,256/428,256/429,256/430,256/431,256/432,256/433,256/434,256/435,256/436,256/437,256/438,256/439,256/440,256/441,256/442,256/443,256/444,256/516,285/347,286/348,289/343,293/335,304/390,304/391,312/513,313/514,315/462,325/389,325/463,70/445,83/461,84/512</t>
  </si>
  <si>
    <t>Name of the Village Champatisahi</t>
  </si>
  <si>
    <t>PS No- 54</t>
  </si>
  <si>
    <t>70,71,81,82,83,84,85,86,89,90,91,92,93,102,103,105,106,107,108,109,111,114,115,117,118,119,120,121,135,136,137,139,140,141,142,143,144,145,146,147,149,150,151,152,153,154,155,173,174,196,197,199,200,201,202,204,208,209,210,211,212,213,215,216,217,219,220,222,223,249,250,313,314,316,317,318,319,320,321,322,323,324,325,326,327,328,329,330,332,333,334,335,336,337,338,339,340,341,342,343,345,346,347,348,349,351,352,353,354,355,356,357,358,359,365,366,370,371,372,373,374,375,376,377,378,380,385,386,387,770</t>
  </si>
  <si>
    <t>94,95,96,97,99,100,,110,,112,113,,123,125,126,129,130,131,132,133,134,160,161,162,214,227,228,233,236,237,238,239,240,242,243,246,247,248,251,252,253,254,255,256,257,258,259,260,261,262,263,264,265,266,267,268,269,271,272,273,275,276,277,278,279,280,281,282,283,284,285,286,288,290,292,293,297,298,299,300,301,302,303,304,305,306,309,310,311,312,,550,551,556,558,559,560,562,615,632,633,634,635,636,638,639,214/983,635/982</t>
  </si>
  <si>
    <t>2,4,5,6,7,8,9,10,11,12,13,15,16,17,18,19,20,21,22,24,25,26,27,28,29,30,31,32,34,35,36,38,39,40,41,42,43,44,45,48,49,50,52,53,54,55,56,57,58,59,60,61,62,63,64,65,72,73,74,75,76,77,78,79,101,122,124,127,128,148,156,157,158,159,163,164,165,166,167,168,169,170,171,175,177,,178,179,180,181,182,183,184,185,186,187,188,189,191,192,193,195,198,241,244,245,270,274,287,,289,,291,294,295,296,308,360,361,362,363,364,367,368,369,381,382,383,384,388,389,390,391,392,393,394,396,401,402,404,405,406,408,410,411,412,413,414,415,416,417,418,419,422,423,424,425,426,427,428,429,430,431,432,437,440,441,444,445,448,449,450,,451,452,459,465,468,469,472,484,489,491,492,493,494,495,497,499,500,501,502,503,504,505,506,507,508,509,510,511,512,513,514,515,516,517,518,519,520,521,522,523,524,525,526,528,529,530,531,532,533,534,535,536,539,545,546,547,548,549,552,553,554,555,,557,561,,563,564,565,568,569,570,571,572,573,574,575,576,577,578,579,580,581,582,583,584,585,586,587,588,589,590,592,593,594,595,596,597,598,599,600,601,602,603,604,605,606,607,608,609,610,611,612,613,614,,616,617,618,619,620,621,622,623,624,625,626,627,628,629,630,,631,637,641,642,643,644,645,646,647,648,649,650,651,652,653,654,655,656,657,658,659,660,661,662,663,664,665,666,667,668,669,670,671,676,677,678,679,680,681,682,683,684,685,686,687,688,689,690,691,692,693,694,695,696,697,698,699,700,701,702,703,704,705,706,707,708,709,710,711,712,713,714,715,720,721,722,723,724,725,726,727,728,729,730,731,732,733,734,735,736,737,738,739,740,741,742,743,744,745,746,747,748,749,750,751,752,753,754,755,756,757,758,759,760,761,762,763,764,765,767,768,769,,771,772,773,774,775,776,777,778,779,780,781,782,783,784,785,786,787,788,789,790,791,792,794,795,796,797,798,799,800,801,802,803,804,805,806,807,808,809,810,811,812,813,814,815,816,817,818,819,820,821,822,823,824,825,826,827,828,829,,830,831,832,833,834,835,836,837,838,840,841,842,843,844,845,846,847,848,849,850,851,852,853,854,855,856,857,858,859,860,861,862,863,864,865,866,867,868,869,870,871,872,873,874,875,876,877,878,879,880,881,882,883,884,885,886,887,888,889,890,891,892,893,894,895,896,897,898,899,900,901,902,903,904,905,906,908,909,910,911,912,913,914,915,916,917,918,919,920,921,922,923,924,925,926,928,930,931,107/1037,113/1081,114/1078,116/1043,116/973,116/973/1044,128/1082,13/1184,130/1079,135/1210,,135/976,135/976/1170,135/998,135/998/1139,,,136/974,136/974/1169,137/1235,139/1092,144/1186,149/975,150/1188,150/1195,158/987,158/988,158/988/1080,167/962,167/963,167/964,167/993,173/959,175/960,175/961,178/965,18/1073,18/1180,199/943,199/944,20/1029,20/1061,20/1182,204/1038,21/1010,21/1030,210/1070,,217/1180,22/1027,22/1027/1215,22/1027/1227,239/1005,239/1122,239/1216,24/1059,24/1217,24/1229,240/1123,240/1123/1185,240/1123/1187,240/1164,241/1003,241/1003/1125,241/1003/1125/1186,241/1004,241/1036,241/1239,241/1242,245/1111,245/1172,25/1062,25/1192,25/1199,26/1060,26/1154,26/1173,26/1201,26/1230,27/1198,28/1077,28/1207,30/1203,308/1113,308/1136,308/1205,308/1211,308/1238,31/1208,315/1114,315/1117,316/1118,317/1129,320/951,320/952,320/970,328/980,33/1022,33/955,331/1047,331/1048,332/1065,337/1174,340/1153,340/977,340/977/1154,35/1020,36/958,363/1096,371/954,375/1099,375/1103,379/259,389/1000,389/1131,389/1162,39/1232,390/1086,390/1132,390/1244,391/1104,391/1245,393/1191,393/1243,40/1233,401/1246,407/1024,411/1209,418/997,422/945,422/953,423/1112,424/1075,430/1192,445/1057,450/1149,47/1014,47/1031,474/984,48/1192,48/1236,489/1214,493/1100,499/1015,499/1015/1093,5/1110,50/1007,50/1017,502/1068,52/1002,52/1008,52/1009,52/1018,530/1032,530/1101,530/1161,530/1176,548/1054,548/1145,548/1175,549/1115,,549/1237,55/1095,55/1098,55/1150,55/1166,551/1108,552/1144,563/1102,563/1159,563/1160,563/1163,567/1001,568/1178,571/1231,578/985,581/1070,581/1133,589/981,594/1069,596/1134,6/1064,,64/1181,65/1182,650/1172,650/1200,654/1141,655/996,667/1142,667/957,676/950,677/1167,679/1016,679/1137,680/989,680/990,680/991,680/992,681/946,681/947,681/948,681/949,705/1012,707/986,713/934,723/936,729/994,735/1228,751/995,753/1094,762/968,768/933,769/932,770/1072,770/972,773/1071,792/1179,793/1205,794/1179,795/967,830/937,832/938,84/978,851/1093,853/971,854/1206,862/939,862/940,862/941,862/942,862/999,866/935,89/1092,9/1074,912/979,929/1120,929/1121,955/1021</t>
  </si>
  <si>
    <t>14,23,37,46,47,67,68,69,88,138,203,221,224,225,226,229,230,231,232,234,235,331,344,395,397,398,400,407,420,421,433,434,435,436,438,439,442,443,446,447,455,456,458,460,461,466,467,470,471,473,474,475,476,477,478,479,480,481,482,485,486,487,488,490,496,527,537,538,541,542,543,567,766,10/1058,10/1127,11/1128,115/1105,116/1106,12/1049,13/1183,138/1119,14/1197,15/1063,15/1143,150/1188/1234,150/1218,16/1039,203/1247,21/1028,217/1089,228/1056,230/1239,231/1226,231/1237,232/1223,232/1225,235/1238,236/1055,24/1040,24/1041,24/252,33/1025,331/1219,332/1066,332/1066/1220,34/1023,344/1165,374/1090,38/1026,381/1083,382/1084,389/1202,390/1158,391/1042,391/1051,391/1052,394/1091,402/1067/1109,402/1067/1185,402/1193,410/1152,414/1045,421/1035,423/1034,423/1069,431/1157,432/1155,435/1189,440/1046,46/1171,47/1033,480/1013,490/1213,497/1190,52/1019,534/1053,535/1006,547/1050,549/1085,55/1095/1126,55/1111,55/1187,568/1011/1076,568/1175,568/1177,766/1212,766/1221,766/1222,766/1224,773/1071/1221,773/1220</t>
  </si>
  <si>
    <t xml:space="preserve">66, 70, 71, 411 To 416, 432,  437,  440,  441,  445,  448 To 451,  459,  465, 468, 469, 472,474, 489,  491, To 494,  496,  497,  499, To 503,  505 To 508,  512 To 516,  518 To 528, 534 To536, 539, 474 / 984, 499/1015      </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</si>
  <si>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</si>
  <si>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</si>
  <si>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</si>
  <si>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</si>
  <si>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</si>
  <si>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</si>
  <si>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t>Existing BMV according to category of land</t>
  </si>
  <si>
    <t>Last 2years average valuation (Highest 50%) statistics</t>
  </si>
  <si>
    <t>Proposed valuation</t>
  </si>
  <si>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</si>
  <si>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</si>
  <si>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</si>
  <si>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</si>
  <si>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</si>
  <si>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</si>
  <si>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</si>
  <si>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</si>
  <si>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t>39,46,800/-</t>
  </si>
  <si>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</si>
  <si>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</si>
  <si>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</si>
  <si>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</si>
  <si>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</si>
  <si>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</si>
  <si>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t>3,42,000/-</t>
  </si>
  <si>
    <t>4,44,504/-</t>
  </si>
  <si>
    <r>
      <rPr>
        <sz val="10"/>
        <rFont val="Arial MT"/>
      </rPr>
      <t>Fallow Land</t>
    </r>
  </si>
  <si>
    <t>217 272 402 534 709 1003 1005 1681 1682 1683 322 323 324 325 326 327 328 329 330 331 223 224 228 226</t>
  </si>
  <si>
    <t>4,39,200/-</t>
  </si>
  <si>
    <t>NIL</t>
  </si>
  <si>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</si>
  <si>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</si>
  <si>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</si>
  <si>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</si>
  <si>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</si>
  <si>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</si>
  <si>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</si>
  <si>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</si>
  <si>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</si>
  <si>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</si>
  <si>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Name of the Village Sarua</t>
  </si>
  <si>
    <t>PS No- 50</t>
  </si>
  <si>
    <t>3,4,5,6,7,8,9,10,12,13,14,15,16,17,18,19,21,22,23,24,26,27,,28,29,32,33,34,35,36,37,38,39,40,41,42,43,44,45,46,47,48,50,52,53,54,55,56,57,58,59,60,61,62,66,67,68,69,71,76,77,79,81,83,84,85,86,88,89,90,91,92,94,95,96,97,98,99,100,101,102,103,104,105,106,107,108,109,110,111,112,113,114,115,116,117,119,120,121,122,123,124,125,126,127,128,130,135,136,139,140,141,147,150,151,155,156,157,168,169,171,177,178,180,181,182,183,185,190,192,193,194,197,198,202,203,204,205,206,207,209,210,212,214,217,218,220,221,222,224,226,227,228,229,230,231,233,234,235,236,237,238,239,240,241,242,243,244,245,246,247,248,249,250,251,252,253,254,256,259,260,262,263,264,265,270,271,272,273,274,276,277,278,279,280,281,284,285,286,287,288,289,290,291,292,294,295,296,297,298,299,300,301,302,303,304,305,306,307,308,309,310,311,312,313,314,315,316,317,318,319,320,321,322,323,324,325,326,327,328,329,330,331,332,333,334,335,336,337,338,340,341,342,343,344,345,346,347,348,349,350,351,352,353,354,355,356,357,358,359,360,361,362,363,364,365,366,367,368,369,370,371,372,373,374,375,376,378,379,380,381,382,383,384,385,386,387,388,389,390,391,394,395,396,397,398,400,401,403,404,405,406,407,408,409,410,411,412,413,414,415,416,417,418,419,421,422,423,424,426,427,429,430,431,432,433,434,435,437,441,443,444,446,448,449,451,453,456,457,458,459,461,464,469,470,471,472,473,474,475,477,478,479,480,481,482,483,484,485,486,487,489,490,491,492,493,495,496,497,498,499,500,501,502,503,504,505,506,507,508,509,510,511,512,513,514,515,516,517,518,519,520,521,522,523,524,525,526,527,528,529,530,531,533,534,537,539,542,546,547,548,549,550,551,552,553,554,555,556,557,559,560,561,562,563,565,568,569,570,571,572,573,574,575,577,578,579,580,583,584,585,587,589,590,591,592,593,594,595,596,597,598,599,600,601,602,603,604,605,606,608,609,610,611,612,614,615,616,617,618,619,623,624,625,626,627,629,630,631,632,633,634,635,637,638,639,640,641,642,643,644,645,646,647,648,649,650,651,652,653,654,655,656,657,658,659,660,661,662,663,664,665,666,667,668,669,670,671,672,673,674,675,676,677,678,679,680,681,682,683,684,685,686,687,688,689,690,691,692,693,694,695,696,698,699,700,701,702,703,704,705,706,707,708,709,710,711,712,713,714,715,716,717,718,719,720,721,722,723,726,727,728,729,730,731,732,733,734,735,736,737,738,739,740,741,742,743,744,745,746,747,748,749,750,751,752,753,754,755,756,757,758,759,760,761,762,763,764,766,768,769,770,771,772,773,774,775,776,777,778,780,781,782,784,785,786,787,788,789,790,791,792,793,797,798,799,800,801,802,803,804,805,806,807,808,809,810,811,812,813,814,815,816,817,818,819,820,821,822,823,824,825,826,827,828,829,830,831,832,833,834,835,836,837,838,839,840,841,842,843,844,845,846,847,848,849,850,851,852,853,854,855,856,857,858,859,860,861,862,863,864,865,866,867,868,869,870,871,872,873,874,875,876,877,878,879,880,881,882,883,884,885,886,887,888,889,890,891,892,893,894,895,898,900,902,903,904,905,907,908,909,910,911,912,913,914,915,916,917,918,919,920,921,923,924,925,926,927,928,929,930,931,932,933,934,935,936,937,938,939,940,941,942,943,944,945,946,947,948,949,950,951,952,953,954,955,956,957,958,959,960,961,962,963,964,965,966,967,968,969,970,972,974,976,977,978,979,980,981,982,984,985,986,988,990,996,1008,1038,1039,1040,1050,1055,1056,1062,1064,1065,1066,1067,1068,1073,1074,1075,1076,1077,1088,1089,1090,1271,1273,1274,1278,1279,1280,1281,1282,1283,1284,1285,1286,1287,1288,1289,1290,1291,1292,1293,1294,1295,1296,1298,1299,1300,1301,1302,1303,1304,1305,1306,1307,1308,1309,1310,1311,1312,1314,,1316,1317,1319,1320,1321,1322,1323,1324,1325,1326,1327,1328,1329,1330,1331,1332,,1334,1335,1336,1338,1339,1340,1341,1344,1345,,1347,1348,1353,1354,1358,1366,,1373,1374,1376,1380,1382,1383,1386,1387,1389,1391,1392,1393,1394,1395,1396,1397,1398,,1401,1402,1403,1407,1409,1412,1416,1418,1419,1421,1423,1424,1425,1428,1430,1434,1436,1437,1438,1439,1440,1441,1442,1443,1446,1448,1452,1453,1455,1456,1457,1460,1461,1462,1463,1464,1465,1467,1468,1469,1470,1471,1472,1473,1474,1475,1476,1478,1479,1481,1482,1483,1484,1485,1486,1488,1489,1490,1491,1492,1493,1494,1495,1496,1497,1499,1500,1501,1502,1503,1504,1505,1506,1507,1508,1509,1510,1511,1512,1513,1515,1518,1519,1520,1521,1522,1523,1524,1525,1526,1527,1528,1529,1530,1531,1532,1533,1534,1535,1536,1538,1539,1540,1541,1542,1544,1545,1546,1547,1548,1549,1550,1551,1552,1553,1554,1555,1556,1557,1558,1559,1560,1561,1562,1563,1564,1565,1566,1567,1570,1571,1572,1573,1574,1575,1576,1578,1579,1580,1581,1582,1583,1584,1585,1586,1587,1589,1590,1591,1593,1594,1595,1596,1597,1598,1599,1602,1603,1604,1605,1606,1607,1608,1609,1610,1611,1612,1613,1614,1615,1616,1617,1618,1619,1620,1621,1622,1623,1624,1625,1626,1627,1628,1629,1630,1631,1633,1634,1635,1636,1637,1638,1639,1640,1641,1642,1643,1644,1645,1646,1647,1648,1649,1650,1651,1652,1653,1654,1655,1656,1657,1658,1659,1660,1661,1662,1663,1664,1665,1666,1667,1668,1669,1670,1671,1672,1673,1674,1675,1676,1677,1678,1679,1680,1681,1682,1683,1684,1685,1686,1687,1688,1689,1690,1691,1692,1693,1694,1695,1696,1697,1698,1700,1701,1702,1703,1704,1705,1706,1707,1708,1709,1710,1711,1712,1713,1716,1717,1718,1719,1720,1723,1724,1725,1729,1730,1731,1732,1733,1734,1735,1737,1738,1739,1740,1741,1742,1743,1744,1748,1749,1752,1753,1754,1755,1757,1759,1765,1766,1767,1768,1769,1770,1771,1773,1775,1776,1777,1778,1784,1785,1788,1789,1790,1793,1794,1797,1800,1801,1804,1806,1807,1810,1811,1816,1823,1824,1825,1826,1827,1828,1829,1830,1831,1832,1833,1834,1838,1839,1840,1841,1842,1844,1846,1848,1849,1850,1859,1866,1869,1885,1886,1907,1909,1910,1912,1914,1919,1920,1925,1926,1928,1930,1933,1934,1936,1941,1943,1944,1946,1947,1948,1950,1951,1952,1954,1955,1956,1958,1959,1960,1961,1965,1978,1979,1980,1981,1983,1984,1985,1986,1987,1988,1993,103/2473,1037/2688,1037/2697,1038/2085/2502,1038/2085/2507,1038/2085/2638,1038/2085/2638/2681,1038/2085/2638/2684,1038/2085/2638/2685,1038/2085/2638/2689,1038/2085/2638/2690,1038/2085/2638/2699,1038/2085/2638/2772,1038/2085/2638/2815,1038/2085/2638/2816,1038/2085/2729,1038/2504,1038/2505,1039/2722,1041/2179/2808,1041/2318,1048/2653,1049/2503,1049/2506,1052/2654,106/2064,106/2065,106/2472,107/2168,1070/2170,1088/2486,1088/2618,1088/2672,1088/2672/2761,1091/2286,1093/2285,118/2053,122/2190,123/2165,1259/2041,1259/2041/2659,1291/2629,1298/2813,130/2145,130/2146,1300/2709,1307/2127,1309/2126,1314/2467,1323/2015,1334/2787,1385/2130,1392/2014,1434/2157,1442/2799,1442/2809,1442/2814,1458/2151,1458/2264,1473/2239,1473/2260,1473/2261,1473/2261/2691,1474/2173,1474/2211,1474/2622,1476/2174,1503/2296,1507/2628,1508/2792,1508/2797,153/2177,1532/2646,1554/2156,1559/2128,1562/2203,1562/2762,1564/2200,1572/2501,1574/2806,1579/2213,1588/2197,1588/2198,1588/2199,1595/2175,1595/2176,1600/2215,1605/2204,1609/2217,1609/2752,162/2284,1625/2054,1626/2184,1627/2134,1629/2214,1630/2517,1650/2340,1653/2341,1655/2099,1656/2456,1660/2457,1665/2200,1666/2086,1666/2087,1668/2248,1670/2746,1671/1491,1671/2498,1671/2508,1672/2074,1672/2074/2238,1672/2075,1672/2075/2208,1672/2075/2454,1672/2076,1672/2077,1672/2077/2751,1672/2078,1672/2079,1672/2079/2209,1672/2080,1672/2705,1674/2218,1675/2723,1683/2750,1690/2452/2640,1690/2452/2655,1690/2453,1690/2453/2678,1690/2459,1690/2459/2626,1690/2459/2627,1690/2459/2642,1690/2459/2643,1690/2459/2679,1690/2460,1698/2081,1704/2664,1704/2666,1720/2193,1720/2225,1720/2578,1720/2579,1730/2195,1738/2113,1738/2229,1738/2353,1740/2322,176/2178,1784/2739,1785/2737,1791/2133,1804/2623,1825/2016,1829/2017,1831/2018,1839/2129,1841/2357,1866/2063,1885/2738,1892/2089,1892/2100,190/2800,190/2801,190/2802,1920/2214,1928/2211,193/2137,193/2138,193/2139,1930/2212,1936/2213,1941/2292,1944/2526,1946/2131,1946/2131/2237,1946/2132,1946/2132/2210,1946/2132/2241,1946/2132/2242,1946/2132/2243,1946/2132/2244,1946/2132/2248,1946/2132/2281,1946/2132/2281/2674,1946/2132/2281/2675,1946/2132/2281/2676,1946/2132/2451,1946/2132/2476,1946/2132/2477,1946/2132/2500,1946/2132/2595,1946/2132/2597,1946/2132/2599,1946/2132/2697,1946/2132/2725,1946/2132/2795,1946/2233,1946/2460,1946/2461,1946/2462,1946/2463,1946/2464,1946/2465,1946/2466,1946/2474,1946/2475,1946/2478,1946/2479,1946/2480,1946/2481,1946/2492,1946/2493,1946/2494,1946/2495,1946/2496,1946/2591,1946/2592,1946/2593,1946/2596,1946/2700,1946/2702,1946/2724,1946/2763,1946/2794,1947/2236,1949/2057,1949/2058,1949/2059,1949/2060,1949/2061,1951/2196,1951/2197,1953/2062,1954/2778,1956/2577,1958/2583,1959/2582,1965/2779,1978/2215,1979/2667,1979/2710,1979/2713,1980/2668,1983/2181,1983/2181/2766,1983/2182,1983/2182/2767,1986/2768,202/2123,202/2124,202/2125,202/2671,204/2481,207/2025,207/2220,235/2194,236/2024,236/2358,237/2195,250/2167,259/2083,263/2055,263/2488,278/2232,278/2233,278/2589,292/2168,293/2150,301/2021,301/2169,306/2097,309/2182,315/2039,315/2039/2203,315/2470,315/2600,322/1645,322/2217,323/2469,324/2293,327/2468,328/2216,329/2202,331/2098,331/2098/2673,347/2066,348/2049,348/2050,35/2516,352/2649,369/2686,371/2044,371/2045,371/2046,371/2047,371/2160,378/2580,383/2222,385/2485,412/2340,441/2616,441/2665,453/2610,457/2706,457/2707,457/2744,458/2644,458/2736,458/2745,459/2230,459/2479,463/2096,513/2796,522/2114,553/2240,56/2188,58/2184,583/2105,598/2022,6/2810,60/2185,602/2206,605/2023,609/2135,609/2231,609/2343,609/2344,609/2719,61/2186,617/2341,63/2183,63/2183/2583,633/2221,633/2227,634/2154,635/2319,635/2749,636/2661,636/2662,641/2026,650/2247,657/2735,66/2259,66/2474,662/2191,662/2192,662/2228,665/2476,666/2247,669/2268,669/2269,669/2270,690/2645,699/2038,699/2038/2342,699/2038/2594,699/2038/2718,699/2122,7/2166/2509,7/2166/2510,700/2161,700/2162,700/2163,705/2164,714/2187,727/2189,728/2188,730/2153,74/2149,740/2478,750/2791,754/2185,763/2186,768/2222,768/2789,768/2790,769/2230,769/2231,769/2232,769/2770,774/2227,774/2228,774/2229,774/2617,777/2107,777/2108,780/2094,781/2095,783/2780,783/2781,792/2487,792/2788,838/2581,84/2144,85/2143,865/2193,866/2037,869/2165,871/2224,873/2276,874/2224,874/2274,879/2223,879/2225,879/2278,880/2219,880/2256,880/2257,880/2258,880/2259,880/2271,880/2613,881/2200,881/2219,881/2265,881/2275,881/2279,881/2282,881/2283,881/2473,881/2489,883/2756,884/2164,884/2755,884/2757,89/2119,89/2223,89/2512,89/2513,89/2514,89/2515,89/2784,892/2221,892/2222,893/2497,905/2687,915/2585,915/2601,923/2104,925/2226,939/2586,939/2602,941/2603,942/2027,948/2471,948/2663,958/2764,959/2740,959/2740/2234,959/2740/2782,959/2741,959/2771,959/2771/2783,96/2728,963/2121,970/2245,970/2245/2670,970/2245/2693,970/2245/2703,970/2245/2711,971/2692,972/2246/2669,979/2112,98/2020,98/2191,985/2001,985/2002,985/2003,985/2004,985/2005,985/2006,985/2007,985/2008,985/2009,985/2010,985/2011,985/2012,985/2013,985/2092,989/1997,99/2518,99/2614,99/2803,991/2607,991/2607/2650,994/2280</t>
  </si>
  <si>
    <t>63,64,70,72,73,74,75,78,80,82,87,93,129,131,132,133,134,142,145,146,148,149,152,153,154,164,165,166,172,173,174,175,176,184,186,191,195,196,201,208,213,215,216,219,223,225,232,255,257,258,261,266,267,268,269,275,282,283,293,420,425,428,438,439,440,442,445,447,452,454,455,460,462,465,466,467,468,476,488,494,532,535,536,538,540,541,543,544,545,558,564,566,567,576,581,582,588,607,725,971,997,1000,1001,1009,1010,1011,1012,1014,1015,1016,1017,1018,1020,1021,1022,1023,1024,1025,1026,1027,1028,1029,1031,1033,1041,1042,1058,1059,1063,1069,1070,1071,1072,1078,1079,1080,1081,1082,1084,1085,1086,1087,1094,1111,1114,1115,1116,1117,1118,1120,1122,1123,1124,1125,1126,1127,1128,1129,1130,1131,1132,1133,1134,1135,1138,1139,1142,1153,1154,1157,1158,1159,1160,1161,1163,1164,1165,1166,1167,1168,1169,1170,1171,1172,1173,1174,1175,1176,1177,1180,1182,1183,1184,1185,1186,1189,1191,1192,1193,1195,1196,1197,1198,1199,1200,1201,1202,1207,1208,1209,1211,1213,1214,1215,1216,1217,1218,1219,1220,1221,1222,1223,,1224,1226,1227,1230,1231,1232,1233,1236,1237,1238,1239,1242,1243,1244,1245,1246,1247,1248,1249,1250,1251,1252,1253,1256,1272,1275,1297,1313,1318,1337,1350,1351,1352,1355,1356,1357,1359,1360,1361,1362,1363,1364,1365,1367,1368,1369,1371,1372,1381,1384,1385,1400,1404,1405,1406,1408,1410,1411,1413,1414,1415,1420,1422,1427,1431,1432,1433,1435,1450,1454,1466,1477,1480,1498,1516,1517,1588,1601,1715,1726,1756,1758,1761,1762,1774,1782,1783,1787,1791,1792,1795,1796,1798,1802,1809,1814,1815,1817,1819,1820,1821,1836,1837,1843,1845,1847,1851,1852,1853,1854,1855,1856,1857,1858,1860,1861,1862,1863,1864,1865,1867,1868,1870,1871,1872,1873,1874,1875,1876,1877,1878,1879,1880,1881,1882,1883,1884,1887,1888,1889,1890,1891,1893,1894,1897,1898,1899,1900,1901,1902,1903,1904,1905,1908,1911,1913,1915,1916,1917,1918,1921,1922,1923,1924,1927,1931,1932,1935,1937,1938,1939,1940,1942,1945,1949,1953,1968,1969,1970,1971,1972,1982,1000/2482,1003/2227,1012/2118,1015/2619,1018/2091,1027/2490,1038/2085/2638/2680,1038/2085/2638/2683,1038/2325,1039/2721,1041/2179/2700,1041/2701,1041/2743,1041/2754,1041/2758,1041/2793,1041/2798,1041/2807,1042/2173,1042/2178,1042/2180,1048/2660,1052/2812,1062/2335,1074/2336,1075/2337,1078/2266,1088/2294,1114/2116,1117/2298,1126/2051,1129/2727,1133/2201,1133/2297,1154/2036,1157/2042,1162/2213,1162/2751,1163/2680,1163/2680/2698,1163/2681,1163/2682,1174/2198,1190/2088,1211/2205,1213/2210,1214/2040,1214/2207,1214/2212,1214/2216,1214/2677,1215/2084,1215/2120,1217/2598,1217/2630,1219/2477,1221/2715,1223/2605,1224/2620,1225/2287/2352,1226/2115,1227/2769,1319/2326,1365/2338,1367/2358,1375/2332,1377/2333,1384/2334,1392/2000,1408/2339,1412/2330,1415/2359,1434/2158,144/2266,1442/2324,1450/2314,1451/2346,1454/2317,147/2187,1473/2450,1473/2458,1473/2612,1478/2166,1498/2082,1503/2296/2625,153/2177/2183,153/2177/2184,153/2177/2194,1533/2325,1533/2624,156/2160,1562/2177,1564/2329,1564/2351,157/2181,157/2273,163/2238,163/2266,166/2180,168/2144,168/2361,1709/2354,1712/2355,1718/2356,1754/2327,176/2172,1763/2360,1778/2347,1778/2350,178/2143,178/2155,1794/2328,1799/2110,1799/2263,1799/2349,1804/2323,1805/2352,181/2169,181/2221,182/2170,182/2222,1822/2043,1822/2215,1824/2289,1831/2018/2288,1831/2290,1832/2320,1844/2348,1851/2342,1863/2314,1863/2353,1865/2171,1866/2172,1878/2331,1884/2315,1885/2316,1890/2154,1892/2089/2301,1892/2100/2302,1895/2313,1896/2291,1897/2303,1914/2304,1919/2152,1919/2152/2311,192/2147,192/2158,1920/2305,1920/2456,1920/2520,1920/2634,1928/2306,1928/2482,1928/2521,1928/2635,193/2136,193/2137/2156,193/2140,193/2141,1930/2307,1930/2483,1930/2522,1930/2636,1933/2153,1934/2312,1936/2308,1936/2457,1936/2484,1936/2523,1936/2637,1937/2309,1937/2524,1940/2310,1940/2525,1945/2345,1946/2131/2234,1946/2131/2235,1946/2131/2238,1946/2132/2204,1946/2132/2205,1946/2132/2499,195/2272,1954/2218,196/2161,1965/2216,1965/2217,1969/2225,1969/2225/2760,197/2148,1970/2226,1971/2223,1972/2119,1972/2224,207/2254,207/2255,226/2152,233/2178,244/2157,260/2174,354/2142,418/2189,419/2190,422/2175,439/2149,440/2151,441/2033,441/2145,441/2176,451/2171,455/2177,527/2155,551/2146,563/2159,585/2142,592/2162,611/2163,65/2196,7/2167,7/2183,74/2150,83/2147,83/2148,960/2716,960/2717,960/2717/2747,960/2720,961/2590,970/2245/2695,970/2245/2704,971/2608,971/2692/2700,972/2246,975/2226,979/2112/2195,991/2606,991/2611,991/2611/2631,991/2611/2632,991/2611/2639,999/2295</t>
  </si>
  <si>
    <t>1906,1896,1053,1052,1051,1048,1049,1054,1083,1973,1083/2235,1892,1084/2773,1964,1962,1963,1991,1992,1976,1977,1974,1966,1079/2236,1082/2237,1421/2759,1459,1967,1975,1989,1047,1057/2282,1781/2207,1751,1746,1417,1812,1818,1808,1449,1745,1747,1750,1751/2480,1444,1447,1412/2765,1370,1784/2702,1784/2701,1781,1780,1722,1399,1779,1948/2774,1948/2775,1948/2776,1949/2061/2777,1473/2747,63/2183/2709,65,66/2708,185/2673,187,450,339,340/2258,147/2034,1426,1803,1805,1442/2694,1822,1346,1473/2726,1429,1514,1319/2664,1315,1764,1451,1760,1763,1333,1342,1600,1721,1728,1727,1895,1892/2089/2650,1577,1343,1445,1276/2604,1277,1276,1349,1375,1377</t>
  </si>
  <si>
    <t>31,51,118,138,144,158,162,163,167,170,179,188,200,392,393,399,402,463,586,896,897,899,901,906,922,973,993,994,998,1002,1007,1013,1019,1034,1096,1097,1099,1101,1103,1104,1105,1107,1110,1143,1144,1145,1147,1148,1149,1150,1151,1204,1206,1225,1234,1241,1260,1537,1736,1929,1087/2299,1087/2300,1089/1995,1145/2052,1225/2287,1239/2106,1389/1996,151/2067,1547/2073,156/2035,1591/2071,163/2228,163/2229,163/2230,163/2231,163/2232,163/2234,163/2235,163/2236,163/2237,163/2239,163/2240,193/2056,1974/2219,1974/2220,1974/2233,1974/2241,1974/2242,1974/2243,1974/2244,1974/2245,1974/2246,1974/2247,1974/2248,1974/2249,1974/2250,1974/2252,1974/2253,1974/2277,1974/251,2028/2032,55/2048,956/2069</t>
  </si>
  <si>
    <t>Name of the Village Kantamalima</t>
  </si>
  <si>
    <t>PS No- 16</t>
  </si>
  <si>
    <t>1027,1028,1029,1030,977,978,979,983,984,976,977,978,988,989,990,991,992,993,994,752,744,745,743,733,734,740,741,742,678,677,674,673,672,670,671,683,686,665,664,662,661,660,694,696,695,606,605,604,603,605, 607</t>
  </si>
  <si>
    <t>Name of the Village Lokanathpur</t>
  </si>
  <si>
    <t>258,259,260,261,263,264,265,266,268,270,271,275,276,277,278,279,281,283,293,294,295,296,531,532,533,534,535,538,539,546,710,713,716,717,719,720,722,723,724,728,729,732,733,735,737,739,740,741,742,743,763,766,767,768,47,49,59,60,61,62,67,70,71,72,92,94,95,96,97,98,99,100,101,102,103,104,105,106,107,108,109,110,140,181,184,185,188,189,190,191,194,195,196,197,206,207,209,211,212,213,214,215,216,217,218,219,220,597,598,599,600,601,612,613,615,616,617,618,631,632,633,635,636,637,638,639,640,642,643,644,645,647,,648,651,652,653,655,656,657,658,659,660,661,662,663,664,665,666,667,668,669,670,105/1316,111/1317,111/1318,111/1319,111/1376,111/1376/1546,111/1376/1547,111/1377,111/1377/1559,276/1375,277/1472,301/1328,48/1378,53/1379,642/1438,646/1439,650/1440,713/1457,729/1383,733/1326,741/1473,743/1423,96/1382,96/1453</t>
  </si>
  <si>
    <t>59,60,111,112,113,114,118,119,120,121,122,123,124,125,126,127,128,129,197,221,222,223,226,227,237,238,239,240,242,243,245,253,254,255,256,257,262,271,274,294,535,537,538,562,565,603,604,605,606,607,608,609,610,611,619,621,622,625,702,703,704,709,711,712,714,715,111/1317,111/1318,111/1376,111/1376/1546,111/1376/1547,237/1337,237/1433,621/1325,714/1434,96/1320,96/1320/1620,96/1454,97/1353</t>
  </si>
  <si>
    <t>130,131,132,199/1552,199/1580,199/1580/1612,199/1634,199/1642,199/1552/1804,620,705,620/1324,620/1616,620/1637,620/1658,620/1704,620/1713,232,232/1529,232/1539,232/1707,706/1535,706/1536,701,701/1574,701/1627/1709,701/1627/1710,700,0,700/1386,700/1578,700/1350/1579,700/1386/1735</t>
  </si>
  <si>
    <t>10,15,16,17,18,19,22,24,25,48,53,54,55,56,57,58,63,64,65,68,91,232/1718,232/1529/1751,706,133,134,,,143,144,145,146,168,170,171,172,174,176,177,178,182,183,186,187,192,198,200,201,202,203,204,205,224,225,,234,236,246,247,249,467,557,558,559,560,563,566,567,568,569,578,584,585,,634,654,688,,,707,708,,779,780,781,783,784,791,792,793,794,795,796,797,798,799,800,802,803,804,805,806,807,808,809,810,811,812,813,815,816,817,818,821,824,825,826,827,828,831,832,834,835,836,843,844,845,846,847,848,849,851,852,,853,854,855,858,859,860,861,862,863,864,865,866,867,868,869,870,871,872,,873,874,875,877,878,879,880,881,882,883,884,885,886,892,893,894,895,896,897,898,899,900,901,902,903,906,907,909,910,913,914,916,917,919,920,921,923,924,925,926,928,931,952,963,987,992,993,1000,1009,1011,1013,1020,1021,1023,1024,1025,1026,1007/1639,1014/1599,1015/1622,1016/1449/1621,1058/1644,1239/1601,1262/1554,1262/1602,1274/1553,1311/1588,1486/1500,1486/1502,192/1565,193/1582,221/1531,225/1791,,225/1795,234/1538/1676,234/1538/1678,234/1678,234/1679/1702,234/1679/1705,234/1679/1711,234/1689,243/1599,244/1607,247/1600,38/1607,41/1608,564/1561,564/1562,580/2,689/1508,689/1509,693/1563,697/1504,697/1511,697/1782,708/1638,708/1659,708/1660,708/1693,708/1708,77/1484/1588,770/1521,770/1746,770/1747,773/1571,778/1494,781/1331,782/1656,782/1657,783/1333,783/1334,783/1335,783/1425,783/1460,783/1461,783/1607,784/1332,784/1403,784/1404,784/1405,787/1530,787/1537,789/1344,791/1722,791/1798,792/1532,795/1565,795/1569,796/1329,80/1590,804/1564,805/1639,,81/1586,812/1483,813/1456,818/1427,82/1592,826/1635,83/1589,831/1575,831/1576,831/1577,832/1525,84/1587,846/1724,846/1729,849/1629,85/1591,870/1796,871/1796,887/1640,891/1498,891/1499,893/1572,897/1426,904/1361,914/1527,916/1421,917/1422,919/1613,920/1614,921/1644,928/1528,928/1528/1714,930/1522,936/1540,952/1572,958/1785</t>
  </si>
  <si>
    <t>2,5,9,11,12,13,20,21,23,26,27,28,29,30,31,32,33,34,36,37,38,39,40,41,42,43,135,138,46,50,51,52,66,73,74,75,76,77,78,79,80,81,82,83,84,85,87,88,136,137,139,,141,142,147,148,149,150,152,153,154,155,156,157,158,159,160,161,162,163,164,165,166,167,169,173,175,179,180,210,235,244,,250,267,,269,,,272,273,280,,282,,284,285,286,287,288,289,290,291,292,297,298,299,300,302,303,304,305,306,,307,308,309,310,311,312,313,314,315,316,317,318,319,320,321,322,323,324,325,326,327,328,329,330,331,332,334,335,336,337,338,339,340,341,342,343,344,345,346,347,348,349,350,351,352,353,354,355,356,357,358,359,360,361,362,363,364,365,366,367,368,369,370,371,372,373,374,375,376,377,378,379,380,381,382,384,385,386,387,388,389,390,391,392,393,,394,396,397,398,399,400,401,402,,403,404,405,406,407,408,,409,410,411,412,413,414,415,416,417,418,419,420,421,422,423,424,425,426,427,428,429,430,431,432,433,434,435,436,437,438,439,440,441,442,443,444,445,446,447,448,449,450,451,452,453,454,455,456,457,458,459,460,461,462,463,464,465,466,468,469,470,471,472,473,474,475,476,477,478,479,480,481,482,483,484,485,486,487,488,489,490,491,492,493,494,496,497,498,499,500,501,502,503,504,505,506,507,508,509,510,511,512,513,514,515,516,518,519,522,523,,525,526,527,528,529,,530,536,545,,552,570,575,576,577,579,581,582,583,586,587,588,589,590,591,592,593,595,626,628,629,630,641,646,,649,650,671,672,673,674,675,676,677,678,679,680,683,684,692,725,726,727,730,731,744,745,746,747,748,749,750,751,752,753,754,755,756,757,758,759,760,761,762,,764,765,769,773,776,839,840,887,938,,939,940,942,944,953,954,955,956,957,958,959,960,961,962,964,965,966,967,968,969,970,971,973,974,975,976,977,,978,979,980,981,982,983,984,985,986,988,989,990,991,994,995,996,997,998,999,1002,1005,1006,1007,1008,1010,1012,1014,1015,1016,1017,1018,1019,1022,1027,1029,1032,1034,1035,1036,1037,1038,1039,1040,1041,1042,1043,1044,1045,1046,1047,1048,1049,1050,1051,,1052,1053,1056,1057,1058,1059,1060,1061,1062,1063,1064,1065,1066,1067,1068,1069,1070,1071,1072,1073,1074,1075,1077,1078,1079,1080,1081,1082,1083,1084,1085,1086,1087,1088,1089,1090,1091,1092,1093,1094,1095,1096,1097,1098,1099,1101,1102,1103,1104,1105,1106,1107,1108,1109,1110,1111,1112,1113,1114,1115,1116,1117,1118,1119,1120,1121,1122,1123,1124,1125,1126,1127,1128,1129,1130,1131,1133,1134,1135,1136,1137,1138,1139,1141,1142,1143,1144,1147,1148,1149,1150,1152,1153,1154,1155,1156,1157,1158,1159,1160,1161,1162,1163,1164,1165,1166,1167,1168,1169,1170,1171,1172,1173,1174,1175,1176,1177,1178,1179,1180,1182,1183,1184,1186,1187,1188,1189,1190,1191,1192,1193,1196,1198,1199,1200,1201,1202,1203,1204,1206,1207,1208,1210,1211,1212,1213,1214,1215,1216,1217,1218,1219,1220,1221,1222,1223,1224,1225,1226,1227,1228,1229,1230,1231,1232,1233,1234,1235,1236,1237,1238,1239,1240,1241,1242,1243,1244,1245,1246,1247,1248,1249,1250,1251,1252,1253,1254,1255,1256,1257,1258,1259,1260,1261,1262,1263,1264,1265,1266,1267,1268,1269,1270,1271,1272,1273,1274,1275,1276,1277,1278,1280,1281,1282,1283,1284,1285,1286,1287,1288,1289,1290,1291,1292,1293,1294,1295,1296,1297,1298,1299,1300,1301,1302,1303,1304,1305,1306,1307,1308,1309,1310,1311,1312,1313,100/1315,100/1381,1006/1436,1007/1642,1033/1797,1037/1797,1040/1465,,1072/1339,1072/1339/1645,1072/1339/1649,1086/1463,1086/1640,1086/1643,1086/1643/1647,109/1551,,1091/1606,1093/1448,1097/1488,1097/1491,1098/1408,1098/1409,1098/1410,1098/1597,1112/1843,1113/1466,1113/1466/1844,1119/1415,1120/1336,1123/1411,1123/1412,1146/1487,1153/1701,116/1662,116/1665/1392,116/1665/1694,1168/1360,1169/1652,117/1663,117/1664,117/1666,1171/1458,1172/1518,1172/1519,1172/1520,1173/1655,1174/1649,1177/1651,1178/1650,1185/1489,1185/1489/1648,1185/1490,1185/1490/1581,1187/1600,1193/1420,1216/1398,1216/1674,1219/1642,1243/1598,1243/1655,1253/1470,1254/1605,1261/1712,1264/1362,1264/1363,1268/1356,1270/1780,1270/1783,1273/1641,1276/1324,1276/1340,1276/1340/1789,1278/1736,1281/1839,1284/1840,1285/1593,1287/1708,1289/1819,1295/1468,1302/1793,1312/1512,1313/1399,136/1556,1486/1501,152/1428,163/1481,163/1482,172/1496,193/1605,195/1323,208/1667,208/1668,208/1669,208/1670,208/1671,209/1646,219/1647,23/1437,234/1679,234/1679/1714,234/1680,234/1687,235/1446,235/1761,237/1555/1750,241/1737,241/1741,241/1742,241/1748,242/1699,242/1734,242/1734/1738,242/1734/1739,242/1734/1740,244/1556,244/1661,244/1741,244/1741/1749,245/1480,250/1400,250/1401/1784,250/1402,257/1407,271/1604,284/1492,284/1492/1596,286/1445,293/1509,296/1338,,318/1414,321/1418,34/1710,340/1429,342/1327,346/1568,383/1654,383/1673,401/1506,,401/1507,,410/1505,,417/1690,44/1464,44/1475,44/1476,442/1653,444/1603,456/1369,457/1368,457/1368/1805,459/1598,469/1584,469/1602,477/1516,479/1450,479/1451,,480/1790,486/1567,487/1791,489/1582,492/1646,495/1416,497/1330,499/1442,506/1479,529/1321,529/1508,531/1322,539/1403,551/1345,551/1346,551/1347,551/1348,551/1443,562/1733,569/1367,577/1513,580/1351,581/1657,589/1462,595/1611,595/1614,597/1609,597/1610,607/1610,616/1615,617/1526,617/1799,618/1723,618/1728,619/1621,623/1726,623/1727,623/1731,644/1732,652/1608,661/1583,670/1681,673/1682,68/1545,682/1358,69/1544,69/1558,70/1548,70/1549,700/1350,,700/1350/1579/1820,700/1350/1579/1822,700/1350/1579/1824,,700/1578/1821,700/1578/1823,700/1578/1825,,703/1653,703/532,71/1380,712/1585,,713/1510,,714/1435,715/1534,715/1715,72/1617,721/1703,721/1706,723/1625,725/1471,726/1633,,731/1541,731/1542,,737/1543,74/1469,74/1560,740/1787,740/1788,,741/1601,,743/1826,743/1829,743/1830,744/1799,744/1802,744/1804,745/1800,745/1803,,745/1805,746/1828,75/1455,757/1827,759/1801,760/1517,764/1515,77/1484,77/1485,87/1431,87/1432,9/1699,91/1514,92/1846,923/1352,938/1650,939/1364,956/1716,957/1717,959/1335,959/1594,959/1595,96/1452,964/1365,,97/1557,97/1557/1713,974/1794,979/1406,979/1695,979/1698,981/158,982/1370,982/1474,983/1467,989/1630,994/1631,995/1632,998/1643</t>
  </si>
  <si>
    <t>6,14,35,86,89,90,93,301,333,395,495,517,520,521,543,554,561,571,690,693,697,699,734,770,777,785,786,787,788,829,833,951,1001,1004,1151,1194,1195,1197,35/1477,551/1417,561/1628,624/1725,624/1730,690/1366,693/1495,693/1641,697/1617,697/1618,697/1619,700/1386/1735,770/1743,770/1744,770/1745,777/1493,787/1523,787/1524,787/1786,787/1845,80/1478,833/1511,86/1842</t>
  </si>
  <si>
    <t>Name of the Village Simore</t>
  </si>
  <si>
    <t>PS No- 56</t>
  </si>
  <si>
    <t>5,11,48,56,7,89,83,87,90,17,181,241,280,281,82/747,192/767,170/827, 92,177,198,79,196,199,203,</t>
  </si>
  <si>
    <t>93TO95,110,111,112,114,115TO123,126TO146,149,150,152,153,154,158,159,160,161,16,167,173,193,194,200,201,202,204TO207,211,751,110/752,121/759,130/762,119/763,146/764,211/780,146/882, 95/883, 120/789,78/182,78/813, 205/818,78/821,129/770,209,148,210,147,</t>
  </si>
  <si>
    <t>27, 35, 42, 72, 86, 87, 89, 179, 213, 218, 219to222, 225, 234to239, 250, 251, 253, 255, 258, 270to276, 320, 321, 322, 325, 328, 337, 338, 341, 342, 345, 348,349, 350, 352, 354, 355, 359, 360, 361, 363to374, 377, 378to387, 394, 395, 398, 400, 402, 403to406, 408to411, 414, 417to419, 425to433, 437to454, 461, 462, 464, 466, 472, 474, 75, 477, 479to782, 530to534, 536to591,595to650,652 to 679, 700, 701 to 705, 707 to 709, 711, 712, 7714, 715, 241/74, 258/745, 538/478, 592/749, 756, 628/757, 362/76536/767, 362/768, 302/769, 362/770, 449/71, 413/772, 413/772, 713/73, 362/74, 362/579/79, 534/781, 602/709, 405/791, 405/792, 793, 679/794, 624/795, 720, 797, 403, 798, 403/799, 407/800, 40/801, 511, 802, 406/705, 530/717, 406/816,246/819,848,406/815,530/817,48/828,767/829,61,576/750,696,721,391,591/740,693,683,692,689,682,471,684/742,413,719,706,520,521,713,544/755,720,723,686,690,270/754,604/743,606/753,691, 497/803, 13 to 26, 28 to 33, 36 to 39,, 73 to 76, 96, 97, 98, 101, 102, 104, l05 to 108,155 to 150, 162, 163, 168, 170, 195, 199, 203, 208, 212, 174, 180, 182 to 192, 216, 217, 213, 224, 226, 227 to 230, 323, 233, 240, 242 to 249, 250, 256, 259 to 2662, 264 to 269, 277, 278, 283 to 291, 295 to 319, 323, 324, 326, 327, 330, 331 to 336, 339, 340, 343, 344, 346, 347, 351, 353, 356 to 357, 358, 362, 36, 383, 388 to 390, 393, 397, 399, 455, 456, 457 to 460, 465, 467 to 470, 535, 599, 651, 186/739, 319/746, 667/758, 9/761,7/788, 212/796, 240, 804, 153/806, 240/805, 161, 807, 808, 108/809, 810/820,180/822,329,191,342,297/836,241/744,192/808,182,157,156/806, 6, 254,64,42,156,190,</t>
  </si>
  <si>
    <t>1,11,43,45,47,48,49,53,54,55,56,58,65,66,70,71,72,75,77,78,</t>
  </si>
  <si>
    <t>2,3,4,5,7,8,9,57,59,61,62,63,64,67,69,70,73,74,76,79,294,295,810</t>
  </si>
  <si>
    <t>1024,1022,1023.1021,1031,1020,1018,1017,1016,1013,1015,1014,1017,1011,1010,1009,1008,1007,1005,999,996,1000,10091004,1003,1002,778,679,680,681,682,684,685,687,688,689,690,691,692,693,699,696,709,721,722,723</t>
  </si>
  <si>
    <t>88 90 121 125 515 1135 1136 1137 1138 1139 1140 1141 1142 1143 1144 1145 1146 1147 1148 1149 1150 1151 1152 1153 1154 1156 1157 1158 1159 1160 1161 1162 1163 1164 1165 1166 1167 1168 1173 1177 1178 1179 1182 1183 1184 1185 1186 1189 1190 1191 1192 1193 1194 1196 1197 1198 1199 1200 1201 1202 1203 1204 1205 1206 1207 1208 1209 1210 1211 1212 1213 1214 1215 1216 1217 1218 1219 1220 1222 1223 1224 1225 1226 1227 1228 1230 1231 1232 1233 1234 1235 1236 1237 1238 1239 1240 1242 1243 1244 1245 1246 1247 1248 1249 1250 1251 1252 1253 1254 1255 1256 1257 1258 1259 1262 1264 1265 1266 1267 1268 1269 1270 1271 1272 1273 1274 1275 1276 1277 1278 1279 1280 1281 1282 1283 1284 1285 1286 1287 1288 1289 1290 1291 1292 1293 1294 1295 1296 1297 1298 1299 1300 1301 1302 1303 1304 1305 1306 1307 1308 1310 1311 1312 1313 1314 1315 1316 1317 1318 1319 1320 1323 1324 1325 1326 1327 1328 1329 1330 1331 1332 1333 1334 1337 1338 1339 1340 1341 1342 1343 1344 1345 1346 1347 1348 1349 1350 1351 1352 1353 1354 1355 1356 1357 1358 1359 1360 1361 1363 1364 1365 1366 1367 1368 1369 1370 1371 1372 1373 1374 1375 1376 1377 1378 1379 1380 1381 1382 1383 1384 1385 1386 1387 1389 1390 1391 1392 1393 1394 1395 1396 1397 1398 1399 1400 1401 1402 1403 1404 1405 1406 1407 1408 1409 1410 1411 1412 1413 1414 1415 1416 1417 1418 1419 1420 1422 1423 1425 1426 1427 1430 1431 1432 1433 1434 1435 1436 1437 1438 1439 1440 1441 1442 1443 1444 1445 1446 1447 1448 1449 1450 1451 1452 1453 1454 1455 1456 1457 1458 1459 1461 1462 1463 1464 1470 1471 1472 1473 1474 1475 1476 1477 1478 1479 1480 1481 1482 1483 1484 1485 1486 1487 1488 1489 1490 1491 1492 1493 1494 1495 1496 1497 1498 1499 1500 1501 1502 1503 1506 1507 1508 1509,1510 1511 1512 1513 1514 1515 1516 1517 1518 1519 1520 1521 1522 1523 1524 1525 1526 1527 1528 1529 1530 1531 1532 1533 1534 1535 1536 1537 1538 1539 1540 1541 1542 1543 1544 1545 1546 1547 1548 1549 1550 1551 1552 1553 1554 1555 1557 1558 1559 1560 1561 1562 1563 1564 1565 1566 1567 1568 1569 1570 1571 1572 1574 1575 1576 1577 1579 1581 1582 1885 1609 1610 1611 1612 1613 1614 1615 1616 1617 1618 1619 1620 1620 1621 1622 1623 1624 1625 1626 1267 1628 1629 1630 1631 1632 1633 1634 1635 1636 1637 1638 1639 1640 1641 1642 1643 1644 1645 1646 1647 1648 1649 1650 1651 1652 1653 1655 1656 1657 1658 1659 1661 1662 1664 1665 1666 1667 1668 1675 1676 1677 1678 1679 1680 1684 1685 1686 1687 1688 1689 1690 1691 1692 1693 1694 1695 1696 1697 1698 1699 1702 1703 1704 1705 1706 1707 1708 1709 1710 1711 1712 1714 1715 1716 1717 1718 1719 1720 1721 1723 1724 1725 1726 1727 1728 1729 1731 1732 1733 1735 1738 1740 1741 1742 1743 1744 1745 1746 1747 1749 1750 1751 1752 1753 1754 1755 1756 1758 1759 1760 1761 1762 1763 1764 1765 1766 1767 1768 1769 1770 1771 1772 1773 1774 1775 1777 1778 1779 1780 1781 1782 1783 1784 1785 1786 1787 1788 1789 1790 1791 1792 1793 1794 1795 1796 1798 1800 1801 1802 1803 1804 1805 1806 1807 1808 1809 1810 1811 1812 1813 1814 1815 1816 1817 1818 1820 1821 1822 1823 1826 1827 1828 1829 1830 1831 1832 1835 1836 1838 1839 1840 1841 1847 1848 1849 1850 1851 1852 1853 1857 1858 1859 1652/1868 1207/1892 1750/1909 1749/1910 1735/1911 1847/1923 1264/1937 1827/1888 1803/1891 1809/1894 1511/1898 1488/1899 1554/1900 1554/1901 1554/1902 1514/1914 1551/1915 1781/1922 1241/1929  ,1 2 3 4 5 6 7 8 9 10 11 13 14 15 16 17 18 19 20 21 22 23 24 25 26 27 28 29 30 31 32 33 34 35 36 37 38 39 40 41 42 43 44 45 46 47 48 49 50 51 52 53 54 55 56 57 58 59 60 61 62 63 64 65 66 67 68 69 70 71 72 73 74 75 76 77 78 79 80 81 82 83 84 85 86 87 91 92 94 95 96 97 98 99 100 101 102 103  105 106 107 108 109 110 111 112 113 114 115 116 118 119 120 122 123 124 126 127 129 333 334 335 336 337 338 339 341 342 343 344 345 346 347 348 349 350 351 352 353 354 355 356 357 358 359 360 361 362 363 364 365 366 367 368 369 370 371 372 373 374 375 376 377 378 379 380 381 382 383 384 385 386 387 388 389 390 391 392 393 394 395 396 397 398 399 400 401 403 404 405 406 407 408 409 410 411 412 413 414 415 416 417 418 419 420 421 422 423 424 425 426 427 428 429 430 431 432 433 434 435 436 437 439 440 442 443 444 450 460 461 462 463 464 465 466 467 468 469 470 471 472 473 474 475 476 477 478 479 480 482 484 487 488 489 490 491 492 493 496 497 498 499 500 501 502 503 504 505 506 508 509 510 511 512 513 514 516 517 518 519 520 522 523 524 525 527 528 529 530 531 532 533 535 536 537 538 539 540 541 542 543 544 545 485 548 549 560 561 562 563 564 565 566 571 572 573 576 577 578 579 580 581 582 584 585 586 587 588 589 590 591 592 593 594 595 596 597 598 599 601 602 603 604 605 607 608 609 610 611 612 613 614 615 616 617 618 619 620 621 623 624 625 626 627 628 629 630 631 632 633 634 635 636 637 638 639 640 641 642 643 644 645 646 647 649 650 651 652 653 654 655 656 657 658 659 ,660 661 662 663 664 665 666 667 668 669 670 671 672 673 674 675 677 678 679 680 681 682 683 684 685 686 687 688 689 690 691 699 913 914 915 916 917 918 919 920 921 922 923 924 925 926 927 928 931932 932 933  937 938 939 940 941 942 943 944 945 946 947 948 949 950 951 952 953 954 955 956 957 958 959 960 961 975 976 977 978 979 980 1012 1013 1014 1015 1016 1017 1018  1020 1021 1022 1023 1024 1026 1031 1035 1037 1059 1060 1061 1062 1063 1064 1065 1066 1067 1068 1069 1070 1071 1072 1073 1074 1075 1076 1077 1078 1079 1080 1081 1082 1083 1084 1085 1086 1087 1088 1089 1090 1094 1095 1096 1097 1098 1099 1100 1101 1102 1103 1104 1105 1106 1107 1108 1109 1110 1111 1112 1113 1114 1115 1116 1117 1118 1119 1120 1121 1122 1123 1124 1125 1126 1127 1128 1129 1130 1131 1132 1133 1134 1174 1175 1556 1557 1573 1583 1586 1588 1589 1590 1591 1592 1593 1594 1595 1596 1597 1598 1599 1601 1602 1603 1604 1605 1607 1737 1855 81/1870 467/1881 425/1883 581/1886 578/1887 1889 918/1890 475/1905 696/1927 606/1928 571/1935 1683/1895 56/1912 571/1936  765/1960 600/1961</t>
  </si>
  <si>
    <t xml:space="preserve"> 140 141 142 143 144 145 146 147 148 149 150 151 152 153 154 155 156 157 158 159 160 161 162 163 164 165 166 167 168 169 170 171 172 173 174 175 176 177 178 179 180 181 182 183 184 185 186 187 188 189 190 191 192 193 194 195 196 197 198 199 200 201 203 204 205 229 230 231 232 233 234 235 236 237 238 239 240 241 242 243 244 245 246 247 248 250 251 252 253 254 255 256 257 258 259 260 261 262 263 264 265 266 267 268 269 270 271 272 273 274 275 276 277 278 279 280 281 282 283 284 285 286 287 288 289 290 291 292 293 294 295 296 297 298 299 301 302 303 304 305 307 308 309 310 311 312 314 315 316 317 318 319 320 441 692 693 694 695 696 697 698 699 701 703 704 705 706 707 708 717 718 720 721 725 726 727 728 729 730 731 732 733 734 735 736 737 738 739 740 742 743 744 745 746 747 748 749 750 751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853 856 857 858 859 860 861 862 863 864 865 866 867 868 869 870 871 873 875 876 877 878 879 880 881 882 883 884 885 886 887 888 889 890 891 892 893 894 895 896 897 898 899 900 901 902 903 904 905 906 907 908 909 910 911 963 964 965 966 967 968 969 970 971 972 973 974 982 983 984 985 986 987 988 989 990 991 993 994 996 997 998 999 1000 1001 1002 1004 1007 1008 1009 1010 1011 1036 1038 1039 1040 1041 1042 1043 1044 1045 1046 1047 1048 1049 1050 1051 1052 1053 1054 1055 1056 1057 1058 1091 1093 186/1884 882/1885 634/1903 269/1904 896/1908 902/1913 780/1918 810/1919 818/1920 822/1921 754/1925 754/1926 813/1930 512/1932 1002/1940 1002/1943 1002/1944 205/1882 800/1896 830/1897 ,896/1906 896/1907 778/1916 780/1917 130/1947/1956 813/1931 812/1933 716/1938 1002/1939 1002/1945 1002/1942</t>
  </si>
  <si>
    <t>Name of the Village Gaanpur</t>
  </si>
  <si>
    <t>PS No- 17</t>
  </si>
  <si>
    <t>REMARKS</t>
  </si>
  <si>
    <t xml:space="preserve">Last 2 Year average valuation (Highest 50%) statistics </t>
  </si>
  <si>
    <t>Proposed Valuation</t>
  </si>
  <si>
    <t>Value per acre</t>
  </si>
  <si>
    <t>514,517,518,524,525,527,530,531,537,539,540,541,542,543,546,547,548,556,558,559,561,562,566,567,570,571,573,578,619,620,621,622,623,630,631,642,642,643,644,646,647,648,657,658,659,660,661,1091,1095,1099,1100,1102,1103,1104,1109,1110,1111,1112,1113,1115,1118,1119,1122,1124,572/1439,642/1417,819/1470</t>
  </si>
  <si>
    <t>1109/1431,1109/1432,1122/1444,1151/1445,1151/1446,1151/1447,1151/1448,450/1412,550/1414,,,665/1418,442,443,444,445,446,447,448,449,450,451,452,453,454,455,456,488,489,490,491,492,493,494,495,496,497,498,499,500,501,502,503,504,505,506,507,509,510,511,520,521,522,523,529,549,550,551,552,553,554,568,569,572,,574,575,576,577,579,580,581,582,583,584,585,587,588,589,590,591,592,593,595,609,610,611,612,613,614,615,616,617,618,624,625,626,627,628,635,662,663,666,669,670,671,674,675,676,677,678,679,680,681,682,683,685,686,687,1083,1084,1085,1086,1088,1090,1121,1125,1126,1127,1132,1134,1135,1137,1138,1139,1140,1147,1148,1149,1150,1151,1152,1153,1154,1155,1156,1157,1162,1163</t>
  </si>
  <si>
    <t>1,2,3,4,5,6,7,8,9,10,11,12,13,14,15,16,17,18,19,20,21,22,23,24,25,26,27,28,29,,,30,31,32,33,34,35,36,37,38,39,40,41,42,43,44,45,46,47,48,50,51,52,57,58,59,60,61,62,63,64,65,68,70,71,72,73,78,80,81,82,83,87,89,90,91,95,96,97,99,100,101,102,103,104,105,106,107,108,110,111,112,113,114,115,,119,120,121,122,123,124,125,126,127,128,129,130,131,133,134,135,,136,137,138,139,140,141,146,147,148,149,150,151,152,153,154,155,156,157,158,159,160,161,162,167,168,188,189,190,191,192,193,194,195,196,197,198,199,200,201,202,203,204,205,206,207,216,217,218,219,220,221,222,223,224,225,226,227,228,229,230,231,232,233,,234,235,236,237,238,239,240,241,242,243,244,245,246,247,248,249,250,251,252,253,254,255,256,257,258,259,260,261,262,263,,264,,265,,266,267,268,269,270,271,272,273,307,308,309,320,321,322,323,324,325,326,327,328,329,330,331,334,335,336,337,338,339,340,341,342,343,344,345,346,347,348,349,350,351,352,353,354,355,356,357,358,359,360,361,362,363,364,365,366,367,368,369,370,371,372,373,374,375,376,377,378,379,380,383,384,385,386,387,388,389,390,391,392,393,394,395,396,397,398,399,400,401,402,403,404,405,406,407,408,409,410,411,412,423,424,425,426,427,428,429,430,431,432,433,434,435,436,437,438,439,440,441,457,459,460,461,462,463,464,465,466,467,468,469,470,471,472,473,474,475,476,477,478,479,480,481,482,483,484,485,486,487,598,599,600,601,602,603,604,605,688,689,690,691,692,693,694,695,696,697,698,699,703,704,705,863,864,865,866,867,868,869,870,872,873,874,875,876,877,878,879,880,881,882,883,884,885,886,888,889,890,891,892,895,896,897,898,899,900,901,902,903,904,905,906,907,908,909,910,911,912,913,914,915,916,917,918,919,920,921,922,923,924,925,926,927,928,929,930,931,932,933,934,938,939,954,955,956,963,964,965,966,967,968,969,970,971,972,980,981,982,983,984,985,986,987,988,989,990,991,992,993,994,995,996,997,998,999,1000,1001,1002,1003,1004,1005,1006,1007,1008,1009,1010,1011,1012,1013,1014,1015,1016,1017,1018,1019,1020,1021,1022,1023,1024,1025,1026,1027,1028,1029,1030,1031,1032,1033,1034,1035,1036,1037,1038,1039,1040,1042,1043,1044,1045,1046,1047,1048,1049,1050,1051,1052,1053,1054,1055,1056,1057,1058,1059,1060,1061,1062,1063,1064,1065,1067,1072,1075,1076,1077,1079,1080,1082,1101,1108,1141,1142,1143,1144,1145,1146,1158,1159,1160,1161,1165,1166,1167,1168,1169,1170,1171,1172,1173,1174,1175,1176,1177,1178,1179,1180,1181,1182,1183,,1184,1185,1186,1187,1188,1189,1190,1191,1192,1193,1194,1195,1196,1197,1198,1199,1200,1201,1202,1203,1204,1205,1206,1207,1208,1209,1210,1211,1212,1213,1214,1215,1216,1217,1218,1219,1220,1221,1222,1223,1224,1225,1226,1227,1228,1229,1230,1231,1232,1233,1234,1235,1236,1237,1238,1239,1240,1241,1242,1243,1244,1245,1246,1247,1248,1249,1250,1251,1252,1253,1254,1255,1256,1257,1258,1259,1260,1261,1262,1263,1264,1265,1266,1267,1268,1269,1270,1271,1272,1273,1276,1277,1278,1279,1280,1281,1282,1283,1284,,1285,1286,1287,1288,1289,1290,1291,1292,1293,1294,1295,1296,1297,1298,1299,1300,1301,1302,1303,1304,1305,1306,1307,1308,1309,1310,1311,1312,1313,1314,1315,1316,1317,1318,1319,1320,1321,1322,1323,1324,1325,1326,1327,1328,1329,1330,1331,1332,1333,1334,1335,1336,1337,1338,1339,1340,1341,1342,1343,1344,1345,1346,1347,1348,1349,1351,1352,1353,1354,1355,1356,1357,1358,1359,1360,1361,1364,1365,1366,1368,1369,1370,1371,1372,1373,1374,1375,1376,1377,1378,1379,1380,1381,1382,1383,1384,1385,1386,1387,1388,1389,1390,1391,1392,1393,1394,1395,1396,1397,1005/1471,1014/1463,1014/1463/1481,1017/1443,1017/1443/1480,1017/1443/1549,1022/1461,1035/1451,1035/1452,1036/1595,105/1638,105/1639,105/1640,105/1640/1685,105/1641,1072/1428,1083/1557,1100/1664,1100/1665,1100/1667,1100/1669,1100/1671,1100/1673,1100/1677,1101/1651,1101/1668,1109/1528,1110/1478,1110/1515,1110/1516,1110/1567,1110/1571,1111/1477,1111/1508,1111/1593,,1124/1563,1125/1564,114/1473,115/1573,115/1604,115/1613,115/1617,115/1627,115/1666,1161/1611,1203/1487,121/1493,121/1655,121/1690,123/1401,1241/1545,1279/1645,130/1402,130/1403,1310/1438,1343/1433,1346/1562,135/1400,1351/1615,1365/1622,138/1399,141/1398,149/1603/1621,149/1624,149/1625,149/2019,219/1599,243/1476,269/1480,270/1580,273/1465,273/1466,274/1575,274/1579,31/1480,31/1481,321/1623,331/1474,331/1475,346/1583,362/1410,362/1646,363/1411,373/1594,373/1596,379/1670,39/1462,437/1644,,456/1440,467/1513,468/1409,469/1408,470/1407,471/1406,475/1404,475/1405,481/1553,500/1684,502/1637,507/1614,509/1519,510/1633,512/1551,514/1523,514/1524,527/1634,537/1548,541/1150/1572,541/1550,541/1695,542/1683,542/1694,546/1552,546/1616,,552/1649,557/1650/1681,56/1675,,578/1415,,58/1449,58/1450,593/1543,601/1427,602/1507,605/1425,605/1426,619/1475,621/1476,621/1476/1618,,642/1494,642/1495/1229,642/1495/1630,642/1626,642/1626/1631,642/1632,65/1472,657/1514,,666/1419,67/1626,674/1491,674/1636,687/1420,687/1556,693/1421,693/1422,702/1423,703/1424,74/1676,76/1674,,869/1598,870/1565,870/1597,879/1619,882/1687,883/1688,886/1455,886/1456,890/1469,890/1663,913/1458,913/1459,913/1460,924/1644,95/1467,953/1656</t>
  </si>
  <si>
    <t>53,54,55,56,67,74,75,76,85,86,88,98,280,281,282,284,285,286,287,288,289,290,291,292,294,295,296,299,300,301,302,303,312,313,332,413,414,415,416,417,418,419,422,508,512,513,515,516,519,526,528,535,536,538,544,545,557,560,586,594,607,629,632,633,634,645,649,651,652,653,654,672,673,700,701,710,711,712,713,714,715,716,717,718,719,720,721,722,723,724,725,726,727,728,729,730,731,732,734,735,736,737,738,739,740,741,742,744,745,746,747,749,750,751,752,753,754,755,756,757,758,759,760,761,762,763,764,765,768,770,772,773,774,775,776,777,778,779,780,781,782,783,784,785,786,789,790,791,792,793,794,795,796,797,798,799,800,801,802,803,804,805,806,807,808,809,810,811,812,813,814,815,816,817,818,819,820,821,822,824,825,826,828,829,830,832,833,834,835,836,837,839,840,841,842,843,844,845,846,847,848,849,850,851,852,853,854,855,856,857,858,861,940,941,942,943,944,945,949,950,951,952,953,957,958,959,960,961,962,973,974,976,977,978,979,1066,1071,1093,1093,1114,1116,1100/1648,1100/1650,1100/1652,1100/1654,1100/1657,1100/1661,1101/1653,1101/1659,1101/1660,1101/1662,1101/16778,1110/1509,185/1497,279/1479,280/1477,288/1680,291/1464,293/1578,293/1582,294/1581,381/1503,381/1504,381/1505,413/1562,422/1541,456/1440/1486,507/1609,510/1610,512/1551/1605,513/1560,513/1561,513/1561/1606,526/1574,528/1453,535/1531,536/1520,537/1521,538/1643,541/1555,542/1518,542/1546,544/1511,557/1650,560/1645,562/1522,562/1628,562/1628/1647,562/1628/1691,578/1415/1658,578/1415/1679,594/1479,594/1566,594/1570,595/1689,606/1496,606/1498,606/1499,606/1500,606/1501,606/1502,606/1506,606/1682,634/1517,642/1416,642/1416/1626,642/1416/1627,645/1525,645/1525/1672,646/1489,650/1488,654/1526,655/1485,658/1547,710/1642,712/1490,712/1529,716/1483,717/1482,718/1484,725/1512,744/1510,746/1568,746/1569,761/1642,768/1643,779/1542,799/1442,803/1434,806/1587,806/1588,806/1592,807/1586,807/1591,817/1530,825/1635,838/1586,838/1590,841/1435,869/1584,869/1607,870/1585,870/1608,886/1457,95/1468,962/1441,979/1544</t>
  </si>
  <si>
    <t>87 88 89 90 94 168 207 276 279 298 421 596 597 650 651 652 653 655 684 706 709 733 861 862 893 894 947 1074 846/1436 279/1437 280/1478 279/1479 655/1485</t>
  </si>
  <si>
    <t>Name of the Village Baghamari</t>
  </si>
  <si>
    <t>PS No- 52</t>
  </si>
  <si>
    <t>310,312,318,319,320,327,328,329,330,331,332,343,344,345,346,405,409,410,473,475,476,477,480,551,552,552,555,561,563,564,564,566,568,581,582,583,584,585,586,587,588,589,590,591,593,595,596,598,600,601,603,604,608,611,612,614,616,617,618,620,622,626,627,628,629,630,632,633,633,634,635,636,650,664,692,693,703,705,716,726,727,728,729,730,732,737,738,739,740,745,749,750,756,757,758,759,1151,1152,1153,1154,1390,1399,1400,1402,1403,1405,1407,1409,1410,1411,2241,2242,2243,2244,2249,2251,2252,2253,2256,2259,2260,2261,2262,2263,2264,2265,2266,2267,2268,2492,2493,2499,2500,2516,2520,2522,2523,2524,2525,2526,2527,2528,2529,2530,2531,2535,2536,2537,2540,2541,2552,2554,2565,2565,2566,2566,2567,2570,2571,2572,2573,2574,2575,2576,2577,2578,2579,2580,2581,2585,2588,2647,2650,2652,2653,2654,2655,2664,2666,2667,2668,2669,2691,2692,2693,2694,2695,2696,2697,2698,2699,2700,2701,2702,2703,2704,2705,2706,2707,2708,2709,2710,2711,2712,2812,2813,2814,2815,2818,2819,2820,2822,2823,2824,2825,2826,2827,2828,2829,2830,2831,2832,2833,2834,2835,2836,2837,2838,2839,2840,2841,2844,2845,2847,2851,2852,2853,2854,2858,2859,2860,2861,2862,2863,2864,2866,2867,2868,2869,2870,2871,2872,2873,2874,2875,2876,2877,2881,2902,2903,2912,2914,2915,2917,2918,2863,2864,2866,2867,2868,2869,2870,2871,2872,2873,2874,2875,2876,2877,2902,2903,2912,2914,2915,2917,2918</t>
  </si>
  <si>
    <t>302,303,304,305,306,307,309,310,311,321,336,337,338,339,340,341,342,347,348,349,350,351,352,353,354,355,359,360,361,362,363,371,372,373,374,380,381,381,382,382,383,384,385,386,387,388,389,390,391,392,393,394,395,396,397,398,399,400,400,401,402,403,411,412,413,414,415,416,417,418,419,420,464,465,467,468,469,470,471,472,478,479,480,481,482,541,542,543,547,556,556,557,558,559,560,562,562,568,569,570,571,572,574,575,576,577,578,579,594,601,603,604,624,625,649,650,652,653,654,657,722,725,752,754,755,760,761,1142,1143,1144,1145,1146,1147,1148,1152,1153,1154,1155,1156,1157,1158,1159,1160,1161,1162,1163,1164,1165,1166,1167,1168,1169,1170,1952,1954,1955,1957,1958,1959,1960,1961,1977,1978,1979,2232,2233,2234,2235,2236,2237,2238,2239,2240,2241,2243,2244,2270,2271,2272,2273,2274,2275,2276,2277,2278,2280,2281,2282,2283,2284,2285,2286,2287,2288,2289,2290,2531,2532,2533,2534,2535,2536,2537,2538,2539,2540,2541,2542,2543,2544,2545,2546,2547,2548,2549,2550,2551,2552,2554,2555,2556,2557,2558,2559,2560,2561,2562,2563,2564,2565,2565,2566,2566,2567,2568,2569,2570,2571,2572,2573,2574,2575,2576,2577,2578,2579,2580,2590,2591,2592,2593,2594,2595,2646,2647,2648,2655,2656,2657,2658,2659,2660,2661,2662,2663,2664,2670,2671,2676,2677,2678,2688,2689,2690,2703,2704,2720,2721,2722,2723,2775,2775,2776,2777,2786,2787,2788,2789,2790,2791,2792,2793,2794,2795,2796,2797,2798,2799,2800,2801,2802,2803,2804,2805,2807,2808,2809,2810,2811,2812,2813,2814,2815,2882,2883,2889,2890,2891,2892,2893,2909,2910,2911,2912,2922,2923,2924,2926,2927,2928,2929,2930</t>
  </si>
  <si>
    <t>1,2,3,4,5,6,7,8,9,10,11,12,13,14,15,,16,17,18,19,20,21,22,,23,,24,25,26,27,28,29,30,31,32,33,34,35,36,37,38,39,40,41,42,43,44,45,46,47,48,49,50,51,52,53,54,55,56,57,58,59,60,61,62,63,64,65,66,67,69,70,73,74,75,76,78,79,80,81,82,83,84,85,86,87,88,89,90,95,96,97,98,99,100,101,102,103,104,105,111,113,114,115,116,117,118,,119,,121,122,123,124,125,,126,127,128,129,130,,131,132,133,,134,135,137,139,140,141,143,144,145,146,147,148,149,150,151,152,153,154,155,156,157,158,159,160,161,162,163,164,165,166,167,168,169,170,172,173,174,175,179,180,181,182,183,184,185,186,187,188,189,190,191,192,193,194,195,196,197,198,199,200,201,202,203,204,205,206,207,208,209,210,212,213,214,215,216,217,218,219,220,221,222,223,224,225,226,227,228,229,230,231,232,233,234,235,236,237,238,239,240,241,242,243,244,245,246,249,250,251,253,254,255,256,257,258,259,260,261,262,263,264,265,266,267,268,269,271,272,273,274,275,276,277,278,279,281,282,283,284,286,287,288,289,291,292,,,293,295,296,297,301,325,356,357,358,364,365,366,367,370,375,376,377,378,379,,404,421,422,423,424,425,426,427,428,429,430,431,432,433,434,435,436,437,438,439,440,441,442,443,444,445,446,447,448,449,450,451,452,453,454,455,456,457,458,459,460,461,462,463,483,484,485,486,487,488,489,490,491,492,493,494,495,496,497,498,499,500,501,502,503,504,505,506,507,508,509,510,511,512,513,514,515,516,517,519,520,521,522,523,524,525,526,527,528,529,530,531,532,533,534,535,536,537,538,539,540,544,545,,,565,,567,573,580,621,640,644,645,646,663,,667,668,670,673,675,676,677,682,684,706,707,,719,720,741,,746,747,748,789,797,800,801,803,805,806,807,808,809,810,811,812,813,814,815,816,817,818,819,820,821,822,823,824,825,826,827,828,829,830,831,832,833,834,835,836,837,838,839,840,841,842,843,844,845,846,847,848,849,850,851,852,853,854,856,857,,858,859,860,861,862,863,864,865,866,867,868,869,870,871,872,873,874,875,876,877,878,880,904,914,915,916,917,918,919,920,921,940,941,942,945,946,948,949,950,951,952,953,954,956,957,958,959,960,961,962,963,964,965,966,967,968,969,970,971,972,973,974,975,976,977,978,979,980,981,982,983,984,985,986,987,988,989,990,991,992,993,995,996,997,998,999,1000,1001,1002,1003,1004,1005,1006,1007,1008,1009,1010,1011,1012,1013,1014,1015,1016,1017,1018,1019,1020,1022,1023,1024,1026,1032,1033,1034,1035,,1036,1037,,1039,1040,1041,1042,1043,1044,,1045,1046,1047,1048,1049,1050,1051,1052,1053,1054,,1055,,1056,1057,1058,1059,1060,1061,1062,1063,1064,1066,1067,1068,1069,1070,1071,1072,1073,1074,1075,1076,1077,1078,1079,1080,1081,1082,1083,1084,1085,1086,1087,1088,1089,1090,1091,1092,1093,1094,1095,1096,1097,1098,1099,1100,1101,1102,1103,1104,1105,1106,1107,1108,1110,1111,1114,1117,1118,1119,1120,1121,1122,1123,1124,1125,1126,1127,1128,1129,1130,1131,1132,1133,1134,1135,1136,1137,1138,1139,1140,1141,1149,1150,1173,1175,1176,1177,1178,1179,1180,1181,1182,1184,1186,1189,1190,1191,1192,1193,1195,1196,1197,1198,1199,1208,1211,1212,1213,1214,1215,1216,1217,1218,1219,1222,1236,1237,1238,1240,1241,1324,1330,1377,1378,1379,1381,1383,1384,1385,1386,1387,1388,1389,1515,1516,1517,1519,1522,1523,1524,1525,1526,1527,1529,1530,1531,1533,1534,1542,1544,1545,1604,1637,1638,1639,1640,1641,1642,1647,1648,1650,1652,1653,1654,1656,1657,1658,1659,1660,1661,1662,1663,1666,1667,1668,1669,1670,1671,1672,1673,1674,1675,1676,1677,1678,1679,1680,1681,1682,1683,1684,1685,1686,1687,1688,1689,1690,1691,1692,1693,1694,1695,1696,1697,1698,1699,1700,1701,1702,1703,1704,1705,1706,1707,1710,1711,1712,1713,1714,1715,1716,1717,1718,1722,1723,1724,1725,1726,1727,1728,1729,1730,1731,1732,1734,1735,1736,1737,1738,1739,1740,,1742,,1743,,1744,,1745,,1746,,1747,,1748,1749,,1751,,1752,1753,1754,1755,1756,1757,1758,1759,1760,1761,1762,,1763,1764,1765,1767,1768,1769,1770,1771,1772,1773,1774,1775,1776,1777,1778,1779,1780,1781,1782,1783,1787,1788,1789,1790,1791,1792,1793,1794,1795,1796,1797,1798,1799,1800,1801,1802,1803,1804,1805,1806,1807,1808,1809,1810,1811,1812,1813,1814,1815,1816,1817,1818,1819,1820,1821,1822,1823,1824,1825,1826,1827,1828,1829,1830,1831,1832,1833,1834,1835,1836,1837,1838,1839,1840,1841,1842,1843,1844,1845,1846,1847,1848,1852,1853,1854,1855,1859,1862,1863,1864,1865,1866,1867,1868,1869,1870,1871,1872,1873,1874,1875,1876,1877,1878,1879,1880,1881,1882,1883,1884,1885,1886,1887,1889,1891,1892,1893,1894,1895,1897,1898,1899,1900,1901,1902,1903,1904,1905,1906,1907,1908,1909,1910,1911,1912,1913,1917,1918,1919,1920,1921,1922,1923,1924,1925,1926,1927,1928,1929,1930,1934,1935,1936,1937,1939,1940,1941,1942,1943,1944,1945,1946,1947,1948,1949,1950,1962,1963,1964,1965,1966,1967,1968,1969,1971,1972,1974,1980,1981,1982,1983,1984,1985,1986,1987,1988,1989,1990,1991,1992,1993,1994,1996,1997,1998,1999,2000,2001,2002,2003,2004,2005,2006,2007,2008,2009,2010,2011,2012,2013,2014,2015,2016,2017,2018,2019,2020,2021,2024,2025,2026,2027,2028,2029,2030,2031,2032,2033,2034,2035,2036,2037,2038,2039,2040,2041,2043,2044,2045,2046,2047,2048,2049,2050,2051,2052,2053,2054,2055,2056,2057,2059,2060,2061,2062,2063,2064,2065,2066,2067,2068,2069,2070,2072,2073,2074,2075,2076,2080,2082,2084,2085,2086,2087,2088,2089,2090,2091,2092,2093,2094,2095,2096,2097,2098,2099,2100,2101,2103,2105,2106,2107,2108,2109,2110,2111,2112,2113,2114,2115,2116,2117,2118,2119,2120,2121,2122,2123,2124,2125,2126,2127,2128,2129,2130,2132,2133,2134,2135,2136,2137,2138,2139,2140,2141,2142,2143,2144,2145,2147,2149,2150,2151,2152,2153,2154,2155,2156,2157,2158,2159,2160,2161,2162,2163,2164,2165,2166,2167,2168,2169,2171,2172,2173,2174,2175,2176,2177,2178,2179,2180,2181,2192,2194,2195,2196,2201,2202,2205,2207,2208,2209,2210,2211,2212,2213,2214,2215,2218,2219,2220,2221,2222,2223,2224,2225,2226,2227,2228,2229,2230,2231,2279,2291,2299,,2340,2341,2381,2382,2387,2391,2450,2485,2486,2488,2489,2501,2502,2503,2504,2506,2507,2508,2583,2586,2596,2597,2598,2599,2600,2601,2602,2603,2604,2605,2606,2607,2608,2609,2610,2611,2612,2613,2614,2615,2616,2617,2618,2619,2620,2621,2622,2623,2624,2625,2626,2627,2628,2629,2630,2631,2632,2633,2634,2635,2636,2637,2638,2639,2640,2641,2642,2643,2644,2645,2672,2673,2674,2675,2679,2680,2681,2682,2683,2684,2685,2686,2687,2713,2714,2715,2718,2724,2725,2726,2727,2728,2729,2730,2731,2732,2733,2734,2735,2736,2737,2738,2739,2740,2741,2742,2743,2744,2745,2746,2747,2748,2749,2750,2751,2752,2753,2754,2755,2756,2757,2758,2759,2760,2761,2763,2764,2765,2766,2767,2768,2769,2770,2773,2774,2778,2779,2780,2781,2782,2783,2784,2846,2878,2885,2886,2888,2894,2895,2896,2905,2906,2907,2908,2931,2932,2935,2936,2937,2938,2939,2940,2941,2942,2943,2944,2945,2946,2948,2949,2950,2951,2952,2953,2955,2956,2957,2958,2959,2960,2961,2962,2964,2965,2966,2967,2968,2970,2971,1010/3430,1019/3474,1019/3515,1019/3880,102/3857,103/3856,1040/3552,1040/3806,1042/3589,1053/3375,1089/2981,1089/3456,1089/3811,1091/3863,1093/3157,1106/3488,1109/3618,1109/3672,1110/3204,1110/3240,1110/3243,1110/3246,1111/3005,1111/3155,1111/3156,1111/3792,1139/3830,1150/3454,1150/3454/4099,1152/3417,116/3011,1170/3629,1170/3835,1177/3373,1182/3798,1186/3444,1212/3340,1240/3768,1240/3783,1240/3883,1241/3895,133/4089,137/3214,1388/3044,1389/3433,1397/4082,1425/3255,1515/3016,1515/3294,1515/3559,1523/1231,1523/3817,1523/3822,1523/3885,1524/3771,1525/3884,1526/3019,1526/3019/3886,1527/3257,1527/3257/3385/3587,1527/3257/3708,1527/3309,1527/3309/3612,1527/3320,1527/3446,1527/3524,1528/3416,1542/3097,1577/2986,1639/3523,1641/3638,1654/3179,1659/3229,1666/3720,1670/3220,1671/4161,1671/4162,1672/3879,1673/3264,1673/3500,1673/3750,1683/3852,1706/3159,171/3854,171/3860,1714/3712,1762/4102,1762/4103,178/3253,1801/3711,1803/3149,183/3158,1830/2985,1835/3496,1835/3497,1835/3498,1835/3499,1835/3810,1848/3722,1863/3410,1866/3715,1870/3677,1886/3898,1887/3899,1892/3002,1911/4107,1911/4112,1940/3808,1942/3785,1942/3793,1942/3794,1942/3809,1943/3793,1947/3513,1956/3733,1961/3512,1961/3805,1961/3810,1968/3923,1998/3644,2016/3640,2028/3130,203/3010,2030/3527,2030/3527/3801,2035/3164,2059/3114,2062/3453,2072/3094,2072/3464,2073/3727,2073/3807,2080/3074,2080/3123,2085/3625,2087/3897,2088/2993,2088/2993/3491,2091/3806,2091/4118,2105/3624,2105/4119,2108/3258,2109/3451,211/3116,211/3116/3504,211/3116/3623,211/3116/4151,211/3116/4153,211/3116/4156,211/3314,2116/3552,2116/3556,2127/3092/3463,2127/3092/3486,2127/3093,2127/3467,2132/3506,2132/3695,2145/2992,2145/3553,2155/3604,2155/3605,2156/3636,2156/3807,2165/3103,2166/3104,2171/2980,2179/3862,2179/4138,2182/3120,2207/3511,2219/3079,2219/3795,2228/3141,2233/2987,2233/2988,2233/2989,2233/2990,2260/3584/3758,2260/3909,2261/3382,2280/3507,2285/3065,2290/3066,2290/3067,2297/3311,2297/3312/3768,2390/3211,243/3254,2486/3718,2493/4085,25/3747,250/3273,2500/3052,251/3272,2516/3297,2527/3324,2530/3332,2536/3325,2542/3439,2561/3577,2567/3379,2569/3139,2582/4090,2582/4091,2582/4092,2589/4116,2594/4108,2594/4113,2602/3426,261/2974,2637/4097,2639/4109,2639/4114,2642/3131,2646/3132,2665/4148,2666/4147,2673/3691,2705/3178,2705/3611,2724/3464,2724/3465,2724/3466,2724/4129,2731/3873,2732/3518,2733/3519,2744/3746,2754/3213,2754/3225,2760/3221,2760/3226,2760/3241,2760/3245,2760/3248,2760/3249,2760/3250,2766/3789,2775/3201,2775/3231,2775/3237,2779/4133,2781/4134,2785/3230,2785/3235,2793/3203,2793/3215,2793/3247,2802/3595,2802/3595/3825,2804/3596,2819/3449,2861/3620,2863/3232,2863/3236,2863/3238,2863/3242,2863/3836,2866/3003,2866/3003/3829,2870/3202,2870/3218,2876/3366,2876/3670,2877/3420,2878/2991,2881/3869,2882/3031,2884/3658,2887/3252,2889/3276,2929/3015,2930/3212,2930/3216,2930/3219,2930/3222,2930/3223,2930/3228,2935/3150,2935/3151,2935/3152,2935/3421,2938/3148,2941/3153,2957/3205,2957/3207,2957/3208,2957/3209,2957/3210,2957/3217,2957/3224,2957/3227,2957/3233,2958/3617,,2968/3186,2969/3127,2969/3128,30/3811,301/3263,313/3475,313/3703,313/3729,316/4093,316/4101,320/3514/4088,325/3531,325/3690,336/3185,346/3907,346/3912,346/3916,351/3591,362/3828,374/3199,3840/3719,389/3602,390/3812,391/3600,394/3601,395/3813,396/3614,398/3927,40/3070,405/3911,405/3913,405/3914,405/3915,415/3197,416/4130,42/3163,42/3163/3179,440/2994,440/2995,454/4104,456/4142,458/2972,459/3585,465/4143,467/3452,467/3547,469/3027,471/4144,473/3304,473/3305,473/3305/3443,473/3306,475/3393,475/3515,475/3549,480/3428,480/3429,480/3809,480/3879,483/3017,483/3018,484/929,487/3192,498/3166,501/3463,511/2998,511/2999,511/3000,511/3050,511/3051,511/3100,511/3101,511/3101/3455,511/3101/3610,511/3125,511/3126,524/3038,524/3039,529/3136,529/3767,532/3593,533/2973,545/3436,546/3441,546/3442,548/3239,552/3707,561/3291,561/3292,561/3293,,561/3293/3870,566/3619,566/3621,567/3106,570/3894,573/3190,581/3737,581/3812,581/3813,584/3076,601/3876,603/2975,603/2975/3877,612/3376,612/3376/3655,612/3376/3727,617/3458,629/3674,629/3684,629/3684/3823,630/3077,630/3078,630/3468,630/3468/3598,630/3468/3599,630/3468/4084,635/3160,635/3362,636/3161,636/3361,637/3162,650/3144,650/3145,66/3487,67/3488,682/3338,682/3633,683/3091,683/3395,683/3489,684/3396,684/3397,684/3632,684/3728,684/3769,692/3689,719/3418/3710,720/3536,722/3206,731/3658,731/3660,731/3662,731/3664,741/2976,76/1115,76/4110,797/3613,805/3641,809/3437,819/3642,823/3469,828/3634,832/4098,855/3761,856/3762,908/3073,918/3477,918/3902,919/3321,952/3811,963/3903,968/3134,972/3586,988/3521,991/3522</t>
  </si>
  <si>
    <t>66,314,317,322,323,324,326,333,334,335,548,597,605,606,607,623,631,655,656,660,661,662,665,669,671,672,674,681,683,685,686,687,688,689,690,697,701,702,710,715,717,721,733,763,764,765,767,768,770,771,772,773,774,775,776,777,778,779,780,781,782,783,785,793,794,796,799,855,885,886,887,888,889,890,892,893,894,896,897,898,899,900,901,902,903,905,906,907,908,928,929,930,931,932,933,934,935,936,937,938,939,944,1031,1038,1171,1172,1194,1200,1201,1202,1210,1224,1239,1243,1244,1245,1246,1247,1248,1249,1250,1251,1252,1253,1254,1255,1256,1257,1258,1259,1260,1261,1262,1263,1264,1265,1266,1269,1272,1275,1276,1277,1278,1284,1287,1288,1289,1290,1291,1292,1293,1294,1295,1296,1297,1298,1299,1300,1301,1302,1303,1304,1305,1306,1307,1308,1309,1310,1311,1312,1313,1314,1317,1319,1321,1323,1325,1326,1327,1328,1329,1335,1336,1337,1339,1343,1344,1345,1346,1347,1348,1349,1350,1351,1352,1353,1354,1355,1356,1357,1358,1359,1360,1361,1362,1363,1364,1365,1366,1367,1368,1369,1370,1371,1372,1373,1374,1375,1382,1392,1396,1406,1412,1422,1427,1430,1431,1432,1433,1434,1435,1437,1438,1439,1440,1441,1442,1443,1444,1445,1447,1448,1449,1450,1451,1452,1453,1454,1455,1456,1457,1459,1460,1461,1462,1463,1465,1466,1468,1469,1470,1471,1472,1473,1474,1475,1478,1480,1481,1487,1488,1489,1490,1491,1492,1493,1494,1495,1496,1497,1498,1499,1502,1503,1506,1509,1510,1511,1513,1518,1520,1521,1528,1532,1535,1536,1537,1538,1539,1540,1546,1548,1549,1553,1555,1561,1562,1565,1566,1568,1569,1574,1575,1576,1577,1578,1579,1580,1581,1582,1584,1585,1586,1587,1598,1599,1600,1601,1602,1603,1605,1607,1608,1609,1610,1611,1612,1613,1614,1615,1616,1618,1620,1621,1622,1623,1624,1625,1626,1627,1628,1629,1630,1631,1632,1633,1634,1635,1644,1655,1665,1938,1951,2042,2148,2193,2197,2198,2199,2200,2203,2204,2216,2217,2245,2246,2247,2248,2250,2254,2255,2257,2258,2292,2294,2297,2302,2303,2304,2305,2306,2307,2308,2309,2310,2311,2312,2313,2314,2315,2316,2317,2318,2319,2320,2321,2322,2323,2325,2326,2327,2329,2330,2331,2332,2333,2342,2343,2344,2345,2346,2347,2351,2352,2353,2354,2355,2356,2357,2358,2359,2360,2364,2365,2366,2367,2372,2380,2383,2384,2385,2386,2388,2389,2390,2393,2395,2396,2397,2398,2399,2401,2402,2403,2404,2405,2406,2407,2408,2409,2410,2411,2412,2413,2414,2420,2421,2422,2423,2424,2425,2426,2427,2428,2429,2430,2431,2432,2433,2434,2435,2436,2437,2438,2439,2440,2441,2443,2444,2445,2447,2448,2449,2451,2452,2453,2454,2455,2456,2457,2458,2459,2462,2465,2467,2475,2476,2477,2478,2479,2480,2481,2482,2483,2491,2495,2497,2498,2509,2510,2512,2513,2515,2518,2521,2762,2771,2772,2821,2842,2843,2848,2849,2850,2904,2913,2916,2919,2920,2921,2925,2934,2947,2954,2963,2969,1019/3363,1019/3369,1019/3436,1019/3467,1019/3514,1031/3466,1199/3699,1206/3425,1224/3285,1224/3286,1224/3296,1226/2979/3470/3786,1239/3183,1240/3784,1244/3896,1251/3181,1252/3182,1266/3688,1281/2996,1281/2997,1284/3102,1287/4128,1288/3154,1303/3570,1315/3468,1315/3487,1319/3279,1319/3566,1319/3648,1324/3403,1324/3404,1327/4087,1328/3129,1329/3048,1333/3075,1339/3122,1352/3569,1365/3709,1371/4157,1391/3868,1395/4124,1397/3932,1398/3933,1398/3935,1412/1317,1423/4148,1429/3259,1429/3390,1429/3390/3490,1432/3095,1432/3095/3431,1432/3096,1432/3096/3398,1432/3096/3803,1432/3096/3804,1433/4149,1434/2978,1437/3510,1437/3590,1437/3590/3637,1437/3692,1438/3512,1439/3368,1439/3378,1440/3119,1442/3348,1442/3349,1442/3350,1442/3351,1443/3665,1443/3675,1445/3021,1445/3021/3533,1447/3024,1447/3024/3797,1447/3796,1448/3187,1450/3469,1453/3705,1462/3493,1462/3502,1465/3071,1479/3268,1491/3838,1491/3839,1491/3840,1491/4095,1493/3265,1494/3266,1495/3260,1496/3261,1498/3105,1499/3040,1501/3030,1515/3377,1515/3377/3550,1515/3773,1515/3775,1516/3405,1517/3406,1522/3493/3654,1522/3493/3693,1523/3816,1523/3818,1523/3821,1523/3888,1523/3890,1524/3772,1524/3774,1525/3887,1525/3889,1525/4132,1527/3257/3384,1527/3257/3384/4120,1527/3257/3385,1527/3257/3653,1527/3257/3667,1527/3282,1527/3283,1527/3289,1527/3308,1527/3319,1528/3284,1528/3326,1528/3327,1528/3364,1538/3107,1539/3271,1545/3109,1548/3087,1549/3108,1549/3110,1554/3313,1556/3267,1561/3322,1569/3386,1569/3578,1569/3580,1569/3582,1570/3336,1570/3850,1570/3853,1570/3858,1572/3167,1572/3168,1574/ 3295,1581/3177,1584/3649,1588/3111/3328,1588/3111/3329,1588/3111/3330,1588/3111/3422,1588/3331,1593/3193,1596/3059,1596/3081,1629/3673,1634/3462,1634/3541,1645/3037,1645/3165,1647/3608,1648/3609,1652/2982,1652/2983,1954/3341,1954/3341/3622,1954/3700,1954/3702,1956/3731,211/3116/3359,211/3116/3359/3484,211/3116/3413,2258/3934,2260/3584,2260/3584/3741,2260/3584/3742,2260/3584/3743,2260/3584/3746,2260/3584/3749,2260/3584/3751,2260/3584/3752,2260/3584/3752/3827,2260/3584/3753,2260/3584/3754,2260/3584/3755,2260/3584/3756,2260/3584/3758,2260/3584/3759,2260/3584/3760,2297/3312,2297/3312/3563,2297/3312/3668,2297/3312/3706,2297/3318,2297/3339,2297/3339/3779,2297/3392,2297/3397,2297/3415,2308/3676,2311/3427,2313/3365,2325/3344,2326/3345,2330/3342,2331/3026,2331/3083,2331/3343,2345/3023,2345/3307,2349/3053/3849,2349/3851,2349/3855,2350/3848,2350/3852,2351/3442,2351/3468,2353/3616,2353/3616,2355/3597,2355/3837,2364/3068,2377/3086,2380/3115,2384/3147,2400/3196,2400/3639,2400/3646,2407/4124,2410/4140,2410/4141,2411/4139,2422/3874,2422/4146,2423/4150,2424/3280,2426/3061,2426/3062,2431/3447,2434/3360,2434/3900,2436/3013,2437/3323,2438/3704,2438/3704/3763,2438/3704/3766,2438/3724,2439/3713/3764,2439/3713/3765,2440/3138,2443/3576,2444/3372,2454/3184,2455/3029,2455/3029/3520,2456/3124,2462/3686,2462/3717,2475/3001,2475/3001/3380,2475/3001/3470,2475/3274,2476/3270,2491/3133,2509/3448,2515/3063,2515/3064,2516/3298,2517/3868,2517/3873,2518/3878,2651/4100,2842/3501,2843/3358,2843/3358/3516,2848/3568,2848/3568/3631,2853/3918,2884/3656,2906/3940,2906/3941,2914/3476,2933/3006,2969/3140,313/3647,313/3671,313/3735,314/3832,314/3846,314/3846/3920,315/3682,315/3682/3826,315/3682/3831,315/3682/3833,315/3682/3843,315/3682/3904,315/3683,315/3683/3860,315/3683/3860/3907,315/3683/4131,317/3842,317/3844,317/3871,317/3872,317/3905,317/3929,317/4123,317/4126,322/3819,322/3845,322/3865,322/3866,322/3893,322/3928,322/3930,322/3931,322/4117,322/4127,332/3188,336/3371,473/3301,473/3303,477/3409,548/3234,548/3244,549/4125,552/3707/3939,553/3465/3937,554/3938,561/3291/4122,573/3190/3423,573/3190/3483,580/3669,580/3681,580/3730,580/3794,584/3696,585/3697,585/3737,592/3922,606/3356,608/3278,612/3376/3542,612/3391,613/3473,613/3689,614/3277,614/3738,620/3357,620/3388,620/3389,620/3414,620/3536,623/3492,657/3908,660/3479,661/3480,662/3400,663/3505,664/3352,664/3353,664/3353/3867,665/3545,681/3333,681/3643,681/3652,681/3652/3744,682/3370,682/3370,683/3091/3540,683/3337,683/3394,683/3395/3630,683/3489,683/3489/3824,684/3539,684/3698,685/3443,685/3535,688/3287,688/3310,688/4121,689/3434,690/3383,690/3802,690/3810,697/3171,707/3299,707/3401,707/3402,711/3650,711/3651,712/3659,712/3661,712/3663,714/3302,716/3281,719/3418,719/3418/3509,719/3418/3516,719/3418/3539,719/3418/3551,719/3418/3906,721/3532,763/2977,764/3195,764/3529,764/3921,765/1354,768/3288,772/3346,776/4083,778/3121,783/3316,785/3198,785/3478,786/3137/3734,787/3419,791/3387,794/3891,796/3486,797/3424,797/3482,797/3782,799/3493,799/3494,799/3564,800/3495,800/3530,801/3432,802/3594,873/3471,873/3472,878/3701,879/3256,879/3275,879/3290/3470,879/3485,885/3606,886/3300,894/3607,903/3882,908/4086,908/4096,912/3440,912/492,931/3135,931/3135/3615</t>
  </si>
  <si>
    <t>91,92,94,108,109,120,136,138,142,177,178,211,252,270,298,300,308,368,406, 474,602, 619,637,638,639,641,642,643,647,648,658,660,694 TO 696,704,713, 718,751, 753,784,786,787,791,793,794,796,802,804,879,891, 904,909, 912,923, 924,940 941 TO 944,947,1078,1112,1174,1184 TO 1186,1203,1206,1207,1221, 1224,1226, 1229,1232,1233,1236 TO 1241, 1267,1270,1273,1274,1279,1280, 1282,1315, 1317,1322,1324,1330,1331,1341,1342,1406,1413, 1426,1429,1464, 1458,1542,1539, 1544,1545,1551,1554,1556,1558,1570,1571,1580,1590,1604, 1636,1649,1650,1665,1733, 1741,1750,1784,1856,1858 ,1860, 1888, 1970, 2182 TO 2184,   2186 TO 2189, 2293,2302, 2336, 2338 TO 2340, 2364,2368 TO 2371, 2374 TO 2379,2382,2387,2417 TO 2419, 2450,2460, 2461,2464,2466,2472,2484 TO 2490,2494,2501,2505,2511, 2513,2514 ,2516,2519,2520,2584,2587,2887, 2897,2900,2933,1626/2979,2008/2984, 1577/2986,2070/3008,511/3012, 3014, 483/3018, 1449/3024,2377/3032,1887/3033, 2371/3034, 1485/3035,1485/3036, 1402/3045, 2558/3046,1316/3047,1095/3050, 1595/3054, 1594/3055, 1596/3059, 1596/3060,2364/3068,2364/3069, 2335/ 3080, 1596/3081, 1596/3082,308/3085, 1544/3098,1588/3111, 2364/3117, 786/3137, 1239/3142, 1239/3143, 696/3170, 879/3256, 879/3275,688/3287,784/3317,1449/3025</t>
  </si>
  <si>
    <t xml:space="preserve">17, 28, 19, 107, 137, 156, 197 </t>
  </si>
  <si>
    <t>15,57,000/-</t>
  </si>
  <si>
    <t>5,02,000/-</t>
  </si>
  <si>
    <t>5,51,818/-</t>
  </si>
  <si>
    <t>5,56,000/-</t>
  </si>
  <si>
    <t>6,74,185/-</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</si>
</sst>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b/>
      <sz val="11"/>
      <color theme="1"/>
      <name val="Arial Narrow"/>
      <family val="2"/>
    </font>
    <font>
      <sz val="11"/>
      <color rgb="FF000000"/>
      <name val="Times New Roman"/>
      <family val="1"/>
    </font>
    <font>
      <sz val="9"/>
      <color theme="1"/>
      <name val="Calibri"/>
      <family val="2"/>
      <scheme val="minor"/>
    </font>
    <font>
      <b/>
      <sz val="10"/>
      <name val="Arial"/>
      <family val="2"/>
    </font>
    <font>
      <sz val="11"/>
      <name val="Calibri"/>
      <family val="2"/>
    </font>
    <font>
      <b/>
      <sz val="10"/>
      <name val="Arial MT"/>
    </font>
    <font>
      <b/>
      <sz val="10"/>
      <color rgb="FF000000"/>
      <name val="Times New Roman"/>
      <family val="1"/>
    </font>
    <font>
      <b/>
      <sz val="10"/>
      <color rgb="FF000000"/>
      <name val="Arial MT"/>
    </font>
    <font>
      <b/>
      <sz val="11"/>
      <color rgb="FF000000"/>
      <name val="Arial MT"/>
    </font>
    <font>
      <b/>
      <sz val="11"/>
      <name val="Calibri"/>
      <family val="2"/>
    </font>
    <font>
      <sz val="10"/>
      <color rgb="FF000000"/>
      <name val="Arial"/>
      <family val="2"/>
    </font>
    <font>
      <sz val="10"/>
      <color rgb="FF000000"/>
      <name val="Times New Roman"/>
      <family val="1"/>
    </font>
    <font>
      <sz val="10"/>
      <color rgb="FF000000"/>
      <name val="Arial MT"/>
    </font>
    <font>
      <sz val="10"/>
      <name val="Arial"/>
      <family val="2"/>
    </font>
    <font>
      <sz val="10"/>
      <name val="Arial MT"/>
    </font>
    <font>
      <b/>
      <sz val="11"/>
      <name val="Arial Narrow"/>
      <family val="2"/>
    </font>
    <font>
      <sz val="11"/>
      <color rgb="FF000000"/>
      <name val="Arial MT"/>
    </font>
    <font>
      <sz val="11"/>
      <color rgb="FF000000"/>
      <name val="Calibri"/>
      <family val="2"/>
      <scheme val="minor"/>
    </font>
    <font>
      <sz val="7"/>
      <color rgb="FF000000"/>
      <name val="Arial MT"/>
    </font>
    <font>
      <vertAlign val="superscript"/>
      <sz val="6"/>
      <color rgb="FF000000"/>
      <name val="Arial MT"/>
    </font>
    <font>
      <sz val="10"/>
      <color theme="1"/>
      <name val="Calibri"/>
      <family val="2"/>
      <scheme val="minor"/>
    </font>
    <font>
      <sz val="8"/>
      <name val="Calibri"/>
      <family val="2"/>
      <scheme val="minor"/>
    </font>
    <font>
      <sz val="8"/>
      <color theme="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2">
    <xf numFmtId="0" fontId="0" fillId="0" borderId="0" xfId="0"/>
    <xf numFmtId="0" fontId="0" fillId="0" borderId="2" xfId="0"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2" xfId="0" applyBorder="1" applyAlignment="1">
      <alignment horizontal="center" vertical="center" wrapText="1"/>
    </xf>
    <xf numFmtId="0" fontId="2" fillId="0" borderId="0" xfId="0" applyFont="1"/>
    <xf numFmtId="0" fontId="3" fillId="0" borderId="2" xfId="0" applyFont="1" applyBorder="1" applyAlignment="1">
      <alignment horizontal="center" vertical="center" wrapText="1"/>
    </xf>
    <xf numFmtId="3" fontId="0" fillId="0" borderId="2" xfId="0" applyNumberFormat="1" applyBorder="1" applyAlignment="1">
      <alignment horizontal="center" vertical="center" wrapText="1"/>
    </xf>
    <xf numFmtId="0" fontId="0" fillId="0" borderId="2" xfId="0" applyBorder="1" applyAlignment="1">
      <alignment wrapText="1"/>
    </xf>
    <xf numFmtId="1" fontId="11" fillId="0" borderId="2" xfId="0" applyNumberFormat="1" applyFont="1" applyBorder="1" applyAlignment="1">
      <alignment horizontal="center" vertical="top" shrinkToFit="1"/>
    </xf>
    <xf numFmtId="3" fontId="5"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8" fillId="0" borderId="2"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xf>
    <xf numFmtId="3" fontId="0" fillId="0" borderId="0" xfId="0" applyNumberFormat="1" applyAlignment="1">
      <alignment horizontal="center" vertical="top" wrapText="1"/>
    </xf>
    <xf numFmtId="0" fontId="21" fillId="0" borderId="2"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wrapText="1"/>
    </xf>
    <xf numFmtId="0" fontId="12" fillId="0" borderId="2" xfId="0" applyFont="1" applyBorder="1" applyAlignment="1">
      <alignment horizontal="center" vertical="top" wrapText="1"/>
    </xf>
    <xf numFmtId="0" fontId="5" fillId="0" borderId="2" xfId="0" applyFont="1" applyBorder="1" applyAlignment="1">
      <alignment horizontal="center"/>
    </xf>
    <xf numFmtId="3" fontId="12" fillId="0" borderId="2" xfId="0" applyNumberFormat="1" applyFont="1" applyBorder="1" applyAlignment="1">
      <alignment horizontal="center" vertical="top" wrapText="1"/>
    </xf>
    <xf numFmtId="3" fontId="16" fillId="0" borderId="2" xfId="0" applyNumberFormat="1" applyFont="1" applyBorder="1" applyAlignment="1">
      <alignment horizontal="center" vertical="top"/>
    </xf>
    <xf numFmtId="0" fontId="13" fillId="0" borderId="2" xfId="0" applyFont="1" applyBorder="1" applyAlignment="1">
      <alignment horizontal="center" vertical="top" wrapText="1"/>
    </xf>
    <xf numFmtId="0" fontId="16" fillId="0" borderId="2" xfId="0" applyFont="1" applyBorder="1" applyAlignment="1">
      <alignment horizontal="center" vertical="top" wrapText="1"/>
    </xf>
    <xf numFmtId="0" fontId="14" fillId="0" borderId="2" xfId="0" applyFont="1" applyBorder="1" applyAlignment="1">
      <alignment horizontal="center" vertical="top" wrapText="1"/>
    </xf>
    <xf numFmtId="3" fontId="12" fillId="0" borderId="2" xfId="0" applyNumberFormat="1" applyFont="1" applyBorder="1" applyAlignment="1">
      <alignment horizontal="center" wrapText="1"/>
    </xf>
    <xf numFmtId="0" fontId="16" fillId="0" borderId="2" xfId="0" applyFont="1" applyBorder="1" applyAlignment="1">
      <alignment horizontal="center"/>
    </xf>
    <xf numFmtId="0" fontId="22" fillId="0" borderId="2" xfId="0" applyFont="1" applyBorder="1" applyAlignment="1">
      <alignment horizontal="center" vertical="top" wrapText="1"/>
    </xf>
    <xf numFmtId="0" fontId="0" fillId="0" borderId="2" xfId="0" applyBorder="1" applyAlignment="1">
      <alignment vertical="center" wrapText="1"/>
    </xf>
    <xf numFmtId="0" fontId="0" fillId="0" borderId="2" xfId="0" applyFill="1" applyBorder="1" applyAlignment="1">
      <alignment horizontal="center" vertical="center" wrapText="1"/>
    </xf>
    <xf numFmtId="0" fontId="0" fillId="0" borderId="2" xfId="0" applyBorder="1"/>
    <xf numFmtId="0" fontId="1" fillId="0" borderId="2" xfId="0" applyFont="1" applyBorder="1" applyAlignment="1">
      <alignment wrapText="1"/>
    </xf>
    <xf numFmtId="0" fontId="0" fillId="0" borderId="4" xfId="0" applyFill="1" applyBorder="1" applyAlignment="1">
      <alignment horizontal="center" vertical="center" wrapText="1"/>
    </xf>
    <xf numFmtId="0" fontId="23" fillId="0" borderId="2" xfId="0" applyFont="1" applyBorder="1" applyAlignment="1">
      <alignment horizontal="center" vertical="center" wrapText="1"/>
    </xf>
    <xf numFmtId="0" fontId="5" fillId="0" borderId="2" xfId="0" applyFont="1" applyBorder="1" applyAlignment="1">
      <alignment horizontal="center"/>
    </xf>
    <xf numFmtId="49" fontId="1" fillId="0" borderId="2" xfId="0" applyNumberFormat="1" applyFont="1" applyBorder="1" applyAlignment="1">
      <alignment horizontal="center" vertical="center" wrapText="1"/>
    </xf>
    <xf numFmtId="0" fontId="1" fillId="0" borderId="0" xfId="0" applyFont="1"/>
    <xf numFmtId="0" fontId="0" fillId="0" borderId="2"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2" fillId="0" borderId="2" xfId="0" applyFont="1" applyBorder="1" applyAlignment="1">
      <alignment horizontal="center" vertical="top" wrapText="1"/>
    </xf>
    <xf numFmtId="0" fontId="5" fillId="0" borderId="2" xfId="0" applyFont="1" applyBorder="1" applyAlignment="1">
      <alignment horizontal="center"/>
    </xf>
    <xf numFmtId="0" fontId="4" fillId="0" borderId="2" xfId="0" applyFont="1" applyBorder="1" applyAlignment="1">
      <alignment horizontal="center" vertical="center" wrapText="1"/>
    </xf>
    <xf numFmtId="0" fontId="14" fillId="0" borderId="2" xfId="0" applyFont="1" applyBorder="1" applyAlignment="1">
      <alignment horizontal="center" vertical="top" wrapText="1"/>
    </xf>
    <xf numFmtId="0" fontId="12" fillId="0" borderId="2" xfId="0" applyFont="1" applyBorder="1" applyAlignment="1">
      <alignment horizontal="center" vertical="center" wrapText="1"/>
    </xf>
    <xf numFmtId="0" fontId="5"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A19" workbookViewId="0">
      <selection activeCell="K1" sqref="K1:K1048576"/>
    </sheetView>
  </sheetViews>
  <sheetFormatPr defaultRowHeight="14.4"/>
  <cols>
    <col min="1" max="1" width="13.88671875" customWidth="1"/>
    <col min="2" max="2" width="23.5546875" customWidth="1"/>
    <col min="3" max="4" width="12" customWidth="1"/>
    <col min="5" max="5" width="77.6640625" customWidth="1"/>
    <col min="8" max="8" width="13" customWidth="1"/>
    <col min="9" max="9" width="25.6640625" customWidth="1"/>
    <col min="10" max="10" width="10.109375" customWidth="1"/>
  </cols>
  <sheetData>
    <row r="1" spans="1:10">
      <c r="A1" s="51" t="s">
        <v>29</v>
      </c>
      <c r="B1" s="51"/>
    </row>
    <row r="2" spans="1:10">
      <c r="A2" s="52" t="s">
        <v>30</v>
      </c>
      <c r="B2" s="52"/>
      <c r="C2" t="s">
        <v>32</v>
      </c>
    </row>
    <row r="3" spans="1:10" ht="57.6">
      <c r="A3" s="1" t="s">
        <v>0</v>
      </c>
      <c r="B3" s="1" t="s">
        <v>1</v>
      </c>
      <c r="C3" s="1" t="s">
        <v>2</v>
      </c>
      <c r="D3" s="1"/>
      <c r="E3" s="1" t="s">
        <v>3</v>
      </c>
      <c r="F3" s="1" t="s">
        <v>4</v>
      </c>
      <c r="G3" s="41" t="s">
        <v>166</v>
      </c>
      <c r="H3" s="42" t="s">
        <v>104</v>
      </c>
      <c r="I3" s="42" t="s">
        <v>167</v>
      </c>
      <c r="J3" s="42" t="s">
        <v>168</v>
      </c>
    </row>
    <row r="4" spans="1:10" ht="28.8">
      <c r="A4" s="53" t="s">
        <v>5</v>
      </c>
      <c r="B4" s="50" t="s">
        <v>6</v>
      </c>
      <c r="C4" s="50" t="s">
        <v>7</v>
      </c>
      <c r="D4" s="1" t="s">
        <v>8</v>
      </c>
      <c r="E4" s="2"/>
      <c r="F4" s="1"/>
      <c r="G4" s="12"/>
      <c r="H4" s="43"/>
      <c r="I4" s="12"/>
      <c r="J4" s="43"/>
    </row>
    <row r="5" spans="1:10" ht="28.8">
      <c r="A5" s="54"/>
      <c r="B5" s="50"/>
      <c r="C5" s="50"/>
      <c r="D5" s="1" t="s">
        <v>9</v>
      </c>
      <c r="E5" s="1"/>
      <c r="F5" s="1"/>
      <c r="G5" s="12"/>
      <c r="H5" s="43"/>
      <c r="I5" s="43"/>
      <c r="J5" s="43"/>
    </row>
    <row r="6" spans="1:10" ht="28.8">
      <c r="A6" s="54"/>
      <c r="B6" s="50"/>
      <c r="C6" s="50" t="s">
        <v>10</v>
      </c>
      <c r="D6" s="1" t="s">
        <v>8</v>
      </c>
      <c r="E6" s="2"/>
      <c r="F6" s="1"/>
      <c r="G6" s="12"/>
      <c r="H6" s="43"/>
      <c r="I6" s="44"/>
      <c r="J6" s="43"/>
    </row>
    <row r="7" spans="1:10" ht="28.8">
      <c r="A7" s="54"/>
      <c r="B7" s="50"/>
      <c r="C7" s="50"/>
      <c r="D7" s="1" t="s">
        <v>9</v>
      </c>
      <c r="E7" s="1"/>
      <c r="F7" s="1"/>
      <c r="G7" s="12"/>
      <c r="H7" s="43"/>
      <c r="I7" s="43"/>
      <c r="J7" s="43"/>
    </row>
    <row r="8" spans="1:10" ht="28.8">
      <c r="A8" s="54"/>
      <c r="B8" s="50"/>
      <c r="C8" s="50" t="s">
        <v>11</v>
      </c>
      <c r="D8" s="1" t="s">
        <v>8</v>
      </c>
      <c r="E8" s="3"/>
      <c r="F8" s="1"/>
      <c r="G8" s="12"/>
      <c r="H8" s="43"/>
      <c r="I8" s="43"/>
      <c r="J8" s="43"/>
    </row>
    <row r="9" spans="1:10" ht="28.8">
      <c r="A9" s="54"/>
      <c r="B9" s="50"/>
      <c r="C9" s="50"/>
      <c r="D9" s="1" t="s">
        <v>9</v>
      </c>
      <c r="E9" s="1"/>
      <c r="F9" s="1"/>
      <c r="G9" s="12"/>
      <c r="H9" s="43"/>
      <c r="I9" s="43"/>
      <c r="J9" s="43"/>
    </row>
    <row r="10" spans="1:10">
      <c r="A10" s="54"/>
      <c r="B10" s="50" t="s">
        <v>12</v>
      </c>
      <c r="C10" s="50" t="s">
        <v>13</v>
      </c>
      <c r="D10" s="1" t="s">
        <v>14</v>
      </c>
      <c r="E10" s="1"/>
      <c r="F10" s="1"/>
      <c r="G10" s="12"/>
      <c r="H10" s="43"/>
      <c r="I10" s="43"/>
      <c r="J10" s="43"/>
    </row>
    <row r="11" spans="1:10">
      <c r="A11" s="54"/>
      <c r="B11" s="50"/>
      <c r="C11" s="50"/>
      <c r="D11" s="1" t="s">
        <v>15</v>
      </c>
      <c r="E11" s="2"/>
      <c r="F11" s="1"/>
      <c r="G11" s="12"/>
      <c r="H11" s="43"/>
      <c r="I11" s="43"/>
      <c r="J11" s="43"/>
    </row>
    <row r="12" spans="1:10" ht="115.2">
      <c r="A12" s="54"/>
      <c r="B12" s="50"/>
      <c r="C12" s="50" t="s">
        <v>16</v>
      </c>
      <c r="D12" s="1" t="s">
        <v>17</v>
      </c>
      <c r="E12" s="1" t="s">
        <v>31</v>
      </c>
      <c r="F12" s="1"/>
      <c r="G12" s="12"/>
      <c r="H12" s="43">
        <v>247500</v>
      </c>
      <c r="I12" s="43">
        <f>1.02*H12</f>
        <v>252450</v>
      </c>
      <c r="J12" s="43">
        <v>284000</v>
      </c>
    </row>
    <row r="13" spans="1:10">
      <c r="A13" s="54"/>
      <c r="B13" s="50"/>
      <c r="C13" s="50"/>
      <c r="D13" s="1" t="s">
        <v>18</v>
      </c>
      <c r="E13" s="1"/>
      <c r="F13" s="1"/>
      <c r="G13" s="12"/>
      <c r="H13" s="43"/>
      <c r="I13" s="43"/>
      <c r="J13" s="43"/>
    </row>
    <row r="14" spans="1:10">
      <c r="A14" s="54"/>
      <c r="B14" s="50" t="s">
        <v>19</v>
      </c>
      <c r="C14" s="1" t="s">
        <v>20</v>
      </c>
      <c r="D14" s="1"/>
      <c r="E14" s="1"/>
      <c r="F14" s="1"/>
      <c r="G14" s="12"/>
      <c r="H14" s="43"/>
      <c r="I14" s="43"/>
      <c r="J14" s="43"/>
    </row>
    <row r="15" spans="1:10">
      <c r="A15" s="54"/>
      <c r="B15" s="50"/>
      <c r="C15" s="1" t="s">
        <v>21</v>
      </c>
      <c r="D15" s="1"/>
      <c r="E15" s="1"/>
      <c r="F15" s="1"/>
      <c r="G15" s="12"/>
      <c r="H15" s="43"/>
      <c r="I15" s="43"/>
      <c r="J15" s="43"/>
    </row>
    <row r="16" spans="1:10">
      <c r="A16" s="55"/>
      <c r="B16" s="50"/>
      <c r="C16" s="1" t="s">
        <v>22</v>
      </c>
      <c r="D16" s="1"/>
      <c r="E16" s="1"/>
      <c r="F16" s="1"/>
      <c r="G16" s="12"/>
      <c r="H16" s="43"/>
      <c r="I16" s="43"/>
      <c r="J16" s="43"/>
    </row>
    <row r="17" spans="1:10">
      <c r="A17" s="50" t="s">
        <v>23</v>
      </c>
      <c r="B17" s="1" t="s">
        <v>24</v>
      </c>
      <c r="C17" s="1"/>
      <c r="D17" s="1"/>
      <c r="E17" s="4"/>
      <c r="F17" s="1"/>
      <c r="G17" s="12"/>
      <c r="H17" s="43"/>
      <c r="I17" s="43"/>
      <c r="J17" s="43"/>
    </row>
    <row r="18" spans="1:10">
      <c r="A18" s="50"/>
      <c r="B18" s="1" t="s">
        <v>25</v>
      </c>
      <c r="C18" s="1"/>
      <c r="D18" s="1"/>
      <c r="E18" s="1"/>
      <c r="F18" s="1"/>
      <c r="G18" s="12"/>
      <c r="H18" s="43"/>
      <c r="I18" s="43"/>
      <c r="J18" s="43"/>
    </row>
    <row r="19" spans="1:10">
      <c r="A19" s="50"/>
      <c r="B19" s="2" t="s">
        <v>26</v>
      </c>
      <c r="C19" s="2"/>
      <c r="D19" s="2"/>
      <c r="E19" s="2"/>
      <c r="F19" s="2"/>
      <c r="G19" s="43"/>
      <c r="H19" s="43"/>
      <c r="I19" s="43"/>
      <c r="J19" s="43"/>
    </row>
    <row r="20" spans="1:10">
      <c r="A20" s="50"/>
      <c r="B20" s="2" t="s">
        <v>27</v>
      </c>
      <c r="C20" s="2"/>
      <c r="D20" s="2"/>
      <c r="E20" s="2"/>
      <c r="F20" s="2"/>
      <c r="G20" s="43"/>
      <c r="H20" s="43"/>
      <c r="I20" s="43"/>
      <c r="J20" s="43"/>
    </row>
    <row r="21" spans="1:10" ht="28.8">
      <c r="A21" s="1" t="s">
        <v>28</v>
      </c>
      <c r="B21" s="1"/>
      <c r="C21" s="2"/>
      <c r="D21" s="2"/>
      <c r="E21" s="48" t="s">
        <v>182</v>
      </c>
      <c r="F21" s="2"/>
      <c r="G21" s="43"/>
      <c r="H21" s="43">
        <v>357000</v>
      </c>
      <c r="I21" s="43"/>
      <c r="J21" s="43">
        <v>411000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A16" workbookViewId="0">
      <selection activeCell="K16"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81</v>
      </c>
      <c r="B2" s="52"/>
      <c r="C2" t="s">
        <v>82</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187.2">
      <c r="A12" s="54"/>
      <c r="B12" s="50"/>
      <c r="C12" s="50" t="s">
        <v>16</v>
      </c>
      <c r="D12" s="7" t="s">
        <v>17</v>
      </c>
      <c r="E12" s="7" t="s">
        <v>88</v>
      </c>
      <c r="G12" s="12"/>
      <c r="H12" s="43">
        <v>800000</v>
      </c>
      <c r="I12" s="43">
        <f>1.01*H12</f>
        <v>808000</v>
      </c>
      <c r="J12" s="43">
        <v>930000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158.4">
      <c r="A17" s="50" t="s">
        <v>23</v>
      </c>
      <c r="B17" s="7" t="s">
        <v>24</v>
      </c>
      <c r="C17" s="7"/>
      <c r="D17" s="7"/>
      <c r="E17" s="5" t="s">
        <v>90</v>
      </c>
      <c r="G17" s="12"/>
      <c r="H17" s="43">
        <v>1245000</v>
      </c>
      <c r="I17" s="43"/>
      <c r="J17" s="43">
        <v>1450000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7" t="s">
        <v>89</v>
      </c>
      <c r="G21" s="43"/>
      <c r="H21" s="43">
        <v>1120000</v>
      </c>
      <c r="I21" s="43"/>
      <c r="J21" s="43">
        <v>1300000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K1"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83</v>
      </c>
      <c r="B2" s="52"/>
      <c r="C2" t="s">
        <v>84</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229.2" customHeight="1">
      <c r="A12" s="54"/>
      <c r="B12" s="50"/>
      <c r="C12" s="50" t="s">
        <v>16</v>
      </c>
      <c r="D12" s="7" t="s">
        <v>17</v>
      </c>
      <c r="E12" s="7" t="s">
        <v>86</v>
      </c>
      <c r="G12" s="12"/>
      <c r="H12" s="43">
        <v>340000</v>
      </c>
      <c r="I12" s="43">
        <f>1.01*H12</f>
        <v>343400</v>
      </c>
      <c r="J12" s="43">
        <v>450000</v>
      </c>
    </row>
    <row r="13" spans="1:10" ht="31.95" customHeight="1">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115.2">
      <c r="A17" s="50" t="s">
        <v>23</v>
      </c>
      <c r="B17" s="7" t="s">
        <v>24</v>
      </c>
      <c r="C17" s="7"/>
      <c r="D17" s="7"/>
      <c r="E17" s="5" t="s">
        <v>87</v>
      </c>
      <c r="G17" s="12"/>
      <c r="H17" s="43">
        <v>810000</v>
      </c>
      <c r="I17" s="43"/>
      <c r="J17" s="43">
        <v>970000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20" t="s">
        <v>85</v>
      </c>
      <c r="G21" s="43"/>
      <c r="H21" s="43">
        <v>310000</v>
      </c>
      <c r="I21" s="43"/>
      <c r="J21" s="43">
        <v>365000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B1" workbookViewId="0">
      <selection activeCell="K1" sqref="K1:K1048576"/>
    </sheetView>
  </sheetViews>
  <sheetFormatPr defaultRowHeight="14.4"/>
  <cols>
    <col min="1" max="1" width="13.88671875" customWidth="1"/>
    <col min="2" max="2" width="23.5546875" customWidth="1"/>
    <col min="3" max="4" width="12" customWidth="1"/>
    <col min="5" max="5" width="101" customWidth="1"/>
  </cols>
  <sheetData>
    <row r="1" spans="1:10">
      <c r="A1" s="51" t="s">
        <v>29</v>
      </c>
      <c r="B1" s="51"/>
    </row>
    <row r="2" spans="1:10">
      <c r="A2" s="52" t="s">
        <v>91</v>
      </c>
      <c r="B2" s="52"/>
      <c r="C2" t="s">
        <v>92</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89.4" customHeight="1">
      <c r="A8" s="54"/>
      <c r="B8" s="50"/>
      <c r="C8" s="50" t="s">
        <v>11</v>
      </c>
      <c r="D8" s="7" t="s">
        <v>8</v>
      </c>
      <c r="E8" s="7" t="s">
        <v>93</v>
      </c>
      <c r="G8" s="12"/>
      <c r="H8" s="43">
        <v>1230000</v>
      </c>
      <c r="I8" s="43"/>
      <c r="J8" s="43">
        <f>1.3*H8</f>
        <v>1599000</v>
      </c>
    </row>
    <row r="9" spans="1:10" ht="57.6">
      <c r="A9" s="54"/>
      <c r="B9" s="50"/>
      <c r="C9" s="50"/>
      <c r="D9" s="7" t="s">
        <v>9</v>
      </c>
      <c r="E9" s="7" t="s">
        <v>94</v>
      </c>
      <c r="G9" s="12"/>
      <c r="H9" s="43">
        <v>1230000</v>
      </c>
      <c r="I9" s="43"/>
      <c r="J9" s="43">
        <f>1.2*H9</f>
        <v>1476000</v>
      </c>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397.2" customHeight="1">
      <c r="A12" s="54"/>
      <c r="B12" s="50"/>
      <c r="C12" s="50" t="s">
        <v>16</v>
      </c>
      <c r="D12" s="7" t="s">
        <v>17</v>
      </c>
      <c r="E12" s="10" t="s">
        <v>95</v>
      </c>
      <c r="G12" s="12"/>
      <c r="H12" s="43">
        <v>262000</v>
      </c>
      <c r="I12" s="43">
        <f>1.57*H12</f>
        <v>411340</v>
      </c>
      <c r="J12" s="43">
        <f>1.8*H12</f>
        <v>471600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144">
      <c r="A17" s="50" t="s">
        <v>23</v>
      </c>
      <c r="B17" s="7" t="s">
        <v>24</v>
      </c>
      <c r="C17" s="7"/>
      <c r="D17" s="7"/>
      <c r="E17" s="7" t="s">
        <v>96</v>
      </c>
      <c r="G17" s="12"/>
      <c r="H17" s="43">
        <v>1250000</v>
      </c>
      <c r="I17" s="43">
        <f>1.01*H17</f>
        <v>1262500</v>
      </c>
      <c r="J17" s="43">
        <v>1500000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12" t="s">
        <v>97</v>
      </c>
      <c r="G21" s="43"/>
      <c r="H21" s="43">
        <v>840000</v>
      </c>
      <c r="I21" s="43"/>
      <c r="J21" s="43">
        <v>980000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2"/>
  <sheetViews>
    <sheetView topLeftCell="E1" workbookViewId="0">
      <selection activeCell="K1" sqref="K1:K1048576"/>
    </sheetView>
  </sheetViews>
  <sheetFormatPr defaultRowHeight="14.4"/>
  <cols>
    <col min="1" max="1" width="12.109375" customWidth="1"/>
    <col min="2" max="2" width="20.5546875" customWidth="1"/>
    <col min="3" max="3" width="13.5546875" customWidth="1"/>
    <col min="4" max="4" width="11.33203125" customWidth="1"/>
    <col min="5" max="5" width="125.6640625" customWidth="1"/>
    <col min="8" max="8" width="17.6640625" customWidth="1"/>
    <col min="9" max="9" width="17.33203125" customWidth="1"/>
  </cols>
  <sheetData>
    <row r="1" spans="1:10" ht="45.75" customHeight="1">
      <c r="A1" s="51" t="s">
        <v>29</v>
      </c>
      <c r="B1" s="51"/>
      <c r="F1" s="28" t="s">
        <v>102</v>
      </c>
      <c r="G1" s="27" t="s">
        <v>103</v>
      </c>
      <c r="H1" s="29" t="s">
        <v>104</v>
      </c>
      <c r="I1" s="29" t="s">
        <v>105</v>
      </c>
      <c r="J1" s="29" t="s">
        <v>106</v>
      </c>
    </row>
    <row r="2" spans="1:10">
      <c r="A2" s="52" t="s">
        <v>144</v>
      </c>
      <c r="B2" s="52"/>
      <c r="C2" t="s">
        <v>145</v>
      </c>
      <c r="F2" s="13">
        <v>6</v>
      </c>
      <c r="G2" s="13">
        <v>7</v>
      </c>
      <c r="H2" s="25">
        <v>6</v>
      </c>
      <c r="I2" s="25">
        <v>7</v>
      </c>
      <c r="J2" s="25">
        <v>8</v>
      </c>
    </row>
    <row r="3" spans="1:10" ht="26.4">
      <c r="A3" s="27" t="s">
        <v>98</v>
      </c>
      <c r="B3" s="27" t="s">
        <v>99</v>
      </c>
      <c r="C3" s="58" t="s">
        <v>100</v>
      </c>
      <c r="D3" s="57"/>
      <c r="E3" s="27" t="s">
        <v>101</v>
      </c>
      <c r="F3" s="24"/>
      <c r="G3" s="24"/>
      <c r="H3" s="32"/>
      <c r="I3" s="32"/>
      <c r="J3" s="32"/>
    </row>
    <row r="4" spans="1:10">
      <c r="A4" s="13">
        <v>1</v>
      </c>
      <c r="B4" s="13">
        <v>2</v>
      </c>
      <c r="C4" s="13">
        <v>3</v>
      </c>
      <c r="D4" s="30"/>
      <c r="E4" s="13">
        <v>5</v>
      </c>
      <c r="F4" s="24"/>
      <c r="G4" s="24"/>
      <c r="H4" s="32"/>
      <c r="I4" s="32"/>
      <c r="J4" s="32"/>
    </row>
    <row r="5" spans="1:10" ht="52.8">
      <c r="A5" s="56" t="s">
        <v>107</v>
      </c>
      <c r="B5" s="59" t="s">
        <v>108</v>
      </c>
      <c r="C5" s="56" t="s">
        <v>109</v>
      </c>
      <c r="D5" s="31" t="s">
        <v>110</v>
      </c>
      <c r="E5" s="24"/>
      <c r="F5" s="24"/>
      <c r="G5" s="24"/>
      <c r="H5" s="32"/>
      <c r="I5" s="32"/>
      <c r="J5" s="32"/>
    </row>
    <row r="6" spans="1:10" ht="66">
      <c r="A6" s="57"/>
      <c r="B6" s="57"/>
      <c r="C6" s="57"/>
      <c r="D6" s="31" t="s">
        <v>111</v>
      </c>
      <c r="E6" s="24"/>
      <c r="F6" s="24"/>
      <c r="G6" s="24"/>
      <c r="H6" s="32"/>
      <c r="I6" s="32"/>
      <c r="J6" s="32"/>
    </row>
    <row r="7" spans="1:10" ht="52.8">
      <c r="A7" s="57"/>
      <c r="B7" s="57"/>
      <c r="C7" s="56" t="s">
        <v>112</v>
      </c>
      <c r="D7" s="31" t="s">
        <v>110</v>
      </c>
      <c r="E7" s="33"/>
      <c r="F7" s="24"/>
      <c r="G7" s="24"/>
      <c r="H7" s="14"/>
      <c r="I7" s="17"/>
      <c r="J7" s="32"/>
    </row>
    <row r="8" spans="1:10" ht="66">
      <c r="A8" s="57"/>
      <c r="B8" s="57"/>
      <c r="C8" s="57"/>
      <c r="D8" s="31" t="s">
        <v>113</v>
      </c>
      <c r="E8" s="34"/>
      <c r="F8" s="24"/>
      <c r="G8" s="24"/>
      <c r="H8" s="14"/>
      <c r="I8" s="17"/>
      <c r="J8" s="32"/>
    </row>
    <row r="9" spans="1:10" ht="52.8">
      <c r="A9" s="57"/>
      <c r="B9" s="57"/>
      <c r="C9" s="56" t="s">
        <v>114</v>
      </c>
      <c r="D9" s="35" t="s">
        <v>110</v>
      </c>
      <c r="E9" s="36" t="s">
        <v>161</v>
      </c>
      <c r="F9" s="30"/>
      <c r="G9" s="30"/>
      <c r="H9" s="47">
        <v>342000</v>
      </c>
      <c r="I9" s="47">
        <v>444504</v>
      </c>
      <c r="J9" s="32">
        <v>2000000</v>
      </c>
    </row>
    <row r="10" spans="1:10" ht="66">
      <c r="A10" s="57"/>
      <c r="B10" s="57"/>
      <c r="C10" s="57"/>
      <c r="D10" s="31" t="s">
        <v>111</v>
      </c>
      <c r="E10" s="36" t="s">
        <v>146</v>
      </c>
      <c r="F10" s="30"/>
      <c r="G10" s="30"/>
      <c r="H10" s="32">
        <v>342000</v>
      </c>
      <c r="I10" s="32">
        <v>444504</v>
      </c>
      <c r="J10" s="32">
        <v>1500000</v>
      </c>
    </row>
    <row r="11" spans="1:10" ht="26.4">
      <c r="A11" s="57"/>
      <c r="B11" s="60" t="s">
        <v>116</v>
      </c>
      <c r="C11" s="59" t="s">
        <v>117</v>
      </c>
      <c r="D11" s="37" t="s">
        <v>118</v>
      </c>
      <c r="E11" s="30"/>
      <c r="F11" s="38"/>
      <c r="G11" s="30"/>
      <c r="H11" s="17"/>
      <c r="I11" s="17"/>
      <c r="J11" s="32"/>
    </row>
    <row r="12" spans="1:10">
      <c r="A12" s="57"/>
      <c r="B12" s="61"/>
      <c r="C12" s="57"/>
      <c r="D12" s="37" t="s">
        <v>119</v>
      </c>
      <c r="E12" s="30"/>
      <c r="F12" s="38"/>
      <c r="G12" s="30"/>
      <c r="H12" s="39"/>
      <c r="I12" s="16"/>
      <c r="J12" s="32"/>
    </row>
    <row r="13" spans="1:10" ht="336.6">
      <c r="A13" s="57"/>
      <c r="B13" s="61"/>
      <c r="C13" s="60" t="s">
        <v>120</v>
      </c>
      <c r="D13" s="15" t="s">
        <v>121</v>
      </c>
      <c r="E13" s="40" t="s">
        <v>162</v>
      </c>
      <c r="F13" s="24"/>
      <c r="G13" s="24"/>
      <c r="H13" s="49" t="s">
        <v>122</v>
      </c>
      <c r="I13" s="49" t="s">
        <v>123</v>
      </c>
      <c r="J13" s="32">
        <v>450000</v>
      </c>
    </row>
    <row r="14" spans="1:10">
      <c r="A14" s="57"/>
      <c r="B14" s="61"/>
      <c r="C14" s="61"/>
      <c r="D14" s="37" t="s">
        <v>124</v>
      </c>
      <c r="E14" s="36"/>
      <c r="F14" s="24"/>
      <c r="G14" s="24"/>
      <c r="H14" s="32"/>
      <c r="I14" s="32"/>
      <c r="J14" s="32"/>
    </row>
    <row r="15" spans="1:10">
      <c r="A15" s="57"/>
      <c r="B15" s="56" t="s">
        <v>128</v>
      </c>
      <c r="C15" s="37" t="s">
        <v>129</v>
      </c>
      <c r="D15" s="24"/>
      <c r="E15" s="24"/>
      <c r="F15" s="31"/>
      <c r="G15" s="31"/>
      <c r="H15" s="32"/>
      <c r="I15" s="32"/>
      <c r="J15" s="32"/>
    </row>
    <row r="16" spans="1:10" ht="69" customHeight="1">
      <c r="A16" s="57"/>
      <c r="B16" s="57"/>
      <c r="C16" s="37" t="s">
        <v>130</v>
      </c>
      <c r="D16" s="24"/>
      <c r="E16" s="24"/>
      <c r="F16" s="38"/>
      <c r="G16" s="30"/>
      <c r="H16" s="18"/>
      <c r="I16" s="18"/>
      <c r="J16" s="32"/>
    </row>
    <row r="17" spans="1:10">
      <c r="A17" s="57"/>
      <c r="B17" s="57"/>
      <c r="C17" s="37" t="s">
        <v>131</v>
      </c>
      <c r="D17" s="31"/>
      <c r="E17" s="31"/>
      <c r="F17" s="30"/>
      <c r="G17" s="30"/>
      <c r="H17" s="32"/>
      <c r="I17" s="32"/>
      <c r="J17" s="32"/>
    </row>
    <row r="18" spans="1:10" ht="179.4">
      <c r="A18" s="56" t="s">
        <v>132</v>
      </c>
      <c r="B18" s="37" t="s">
        <v>133</v>
      </c>
      <c r="C18" s="30"/>
      <c r="D18" s="30"/>
      <c r="E18" s="36" t="s">
        <v>163</v>
      </c>
      <c r="F18" s="30"/>
      <c r="G18" s="30"/>
      <c r="H18" s="49" t="s">
        <v>115</v>
      </c>
      <c r="I18" s="32">
        <v>4000000</v>
      </c>
      <c r="J18" s="32">
        <v>4500000</v>
      </c>
    </row>
    <row r="19" spans="1:10">
      <c r="A19" s="57"/>
      <c r="B19" s="37" t="s">
        <v>134</v>
      </c>
      <c r="C19" s="30"/>
      <c r="D19" s="30"/>
      <c r="E19" s="30"/>
      <c r="F19" s="30"/>
      <c r="G19" s="30"/>
      <c r="H19" s="32"/>
      <c r="I19" s="32"/>
      <c r="J19" s="32"/>
    </row>
    <row r="20" spans="1:10">
      <c r="A20" s="57"/>
      <c r="B20" s="37" t="s">
        <v>135</v>
      </c>
      <c r="C20" s="30"/>
      <c r="D20" s="30"/>
      <c r="E20" s="30"/>
      <c r="F20" s="33"/>
      <c r="G20" s="31"/>
      <c r="H20" s="32"/>
      <c r="I20" s="32"/>
      <c r="J20" s="32"/>
    </row>
    <row r="21" spans="1:10">
      <c r="A21" s="57"/>
      <c r="B21" s="37" t="s">
        <v>136</v>
      </c>
      <c r="C21" s="30"/>
      <c r="D21" s="30"/>
      <c r="E21" s="30"/>
    </row>
    <row r="22" spans="1:10" ht="66">
      <c r="A22" s="31" t="s">
        <v>137</v>
      </c>
      <c r="B22" s="31"/>
      <c r="C22" s="31"/>
      <c r="D22" s="31"/>
      <c r="E22" s="31" t="s">
        <v>125</v>
      </c>
      <c r="H22" s="49" t="s">
        <v>126</v>
      </c>
      <c r="I22" s="16" t="s">
        <v>127</v>
      </c>
      <c r="J22">
        <v>500000</v>
      </c>
    </row>
  </sheetData>
  <mergeCells count="13">
    <mergeCell ref="A1:B1"/>
    <mergeCell ref="A2:B2"/>
    <mergeCell ref="A18:A21"/>
    <mergeCell ref="C3:D3"/>
    <mergeCell ref="A5:A17"/>
    <mergeCell ref="B5:B10"/>
    <mergeCell ref="C5:C6"/>
    <mergeCell ref="C7:C8"/>
    <mergeCell ref="C9:C10"/>
    <mergeCell ref="B11:B14"/>
    <mergeCell ref="C11:C12"/>
    <mergeCell ref="C13:C14"/>
    <mergeCell ref="B15:B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E1" zoomScale="90" zoomScaleNormal="90" workbookViewId="0">
      <selection activeCell="K1" sqref="K1:K1048576"/>
    </sheetView>
  </sheetViews>
  <sheetFormatPr defaultRowHeight="14.4"/>
  <cols>
    <col min="1" max="1" width="13.88671875" customWidth="1"/>
    <col min="2" max="2" width="23.5546875" customWidth="1"/>
    <col min="3" max="4" width="12" customWidth="1"/>
    <col min="5" max="5" width="145.88671875" customWidth="1"/>
    <col min="7" max="7" width="10.77734375" customWidth="1"/>
    <col min="8" max="8" width="13" customWidth="1"/>
    <col min="9" max="9" width="25.6640625" customWidth="1"/>
    <col min="10" max="10" width="10.109375" customWidth="1"/>
  </cols>
  <sheetData>
    <row r="1" spans="1:10">
      <c r="A1" s="51" t="s">
        <v>29</v>
      </c>
      <c r="B1" s="51"/>
    </row>
    <row r="2" spans="1:10">
      <c r="A2" s="52" t="s">
        <v>138</v>
      </c>
      <c r="B2" s="52"/>
      <c r="C2" t="s">
        <v>139</v>
      </c>
    </row>
    <row r="3" spans="1:10" ht="57.6">
      <c r="A3" s="8" t="s">
        <v>0</v>
      </c>
      <c r="B3" s="8" t="s">
        <v>1</v>
      </c>
      <c r="C3" s="8" t="s">
        <v>2</v>
      </c>
      <c r="D3" s="8"/>
      <c r="E3" s="8" t="s">
        <v>3</v>
      </c>
      <c r="F3" s="45" t="s">
        <v>169</v>
      </c>
      <c r="G3" s="41" t="s">
        <v>166</v>
      </c>
      <c r="H3" s="42" t="s">
        <v>104</v>
      </c>
      <c r="I3" s="42" t="s">
        <v>167</v>
      </c>
      <c r="J3" s="42" t="s">
        <v>168</v>
      </c>
    </row>
    <row r="4" spans="1:10" ht="28.8">
      <c r="A4" s="53" t="s">
        <v>5</v>
      </c>
      <c r="B4" s="50" t="s">
        <v>6</v>
      </c>
      <c r="C4" s="50" t="s">
        <v>7</v>
      </c>
      <c r="D4" s="8" t="s">
        <v>8</v>
      </c>
      <c r="E4" s="8"/>
      <c r="G4" s="12"/>
      <c r="H4" s="43"/>
      <c r="I4" s="12"/>
      <c r="J4" s="43"/>
    </row>
    <row r="5" spans="1:10" ht="28.8">
      <c r="A5" s="54"/>
      <c r="B5" s="50"/>
      <c r="C5" s="50"/>
      <c r="D5" s="8" t="s">
        <v>9</v>
      </c>
      <c r="E5" s="6"/>
      <c r="G5" s="12"/>
      <c r="H5" s="43"/>
      <c r="I5" s="43"/>
      <c r="J5" s="43"/>
    </row>
    <row r="6" spans="1:10" ht="28.8">
      <c r="A6" s="54"/>
      <c r="B6" s="50"/>
      <c r="C6" s="50" t="s">
        <v>10</v>
      </c>
      <c r="D6" s="8" t="s">
        <v>8</v>
      </c>
      <c r="E6" s="2" t="s">
        <v>43</v>
      </c>
      <c r="G6" s="12"/>
      <c r="H6" s="43"/>
      <c r="I6" s="44"/>
      <c r="J6" s="43"/>
    </row>
    <row r="7" spans="1:10" ht="28.8">
      <c r="A7" s="54"/>
      <c r="B7" s="50"/>
      <c r="C7" s="50"/>
      <c r="D7" s="8" t="s">
        <v>9</v>
      </c>
      <c r="E7" s="8"/>
      <c r="G7" s="12"/>
      <c r="H7" s="43"/>
      <c r="I7" s="43"/>
      <c r="J7" s="43"/>
    </row>
    <row r="8" spans="1:10" ht="28.8">
      <c r="A8" s="54"/>
      <c r="B8" s="50"/>
      <c r="C8" s="50" t="s">
        <v>11</v>
      </c>
      <c r="D8" s="8" t="s">
        <v>8</v>
      </c>
      <c r="E8" s="8"/>
      <c r="G8" s="12"/>
      <c r="H8" s="43"/>
      <c r="I8" s="43"/>
      <c r="J8" s="43"/>
    </row>
    <row r="9" spans="1:10" ht="28.8">
      <c r="A9" s="54"/>
      <c r="B9" s="50"/>
      <c r="C9" s="50"/>
      <c r="D9" s="8" t="s">
        <v>9</v>
      </c>
      <c r="E9" s="8"/>
      <c r="G9" s="12"/>
      <c r="H9" s="43"/>
      <c r="I9" s="43"/>
      <c r="J9" s="43"/>
    </row>
    <row r="10" spans="1:10">
      <c r="A10" s="54"/>
      <c r="B10" s="50" t="s">
        <v>12</v>
      </c>
      <c r="C10" s="50" t="s">
        <v>13</v>
      </c>
      <c r="D10" s="8" t="s">
        <v>14</v>
      </c>
      <c r="E10" s="8"/>
      <c r="G10" s="12"/>
      <c r="H10" s="43"/>
      <c r="I10" s="43"/>
      <c r="J10" s="43"/>
    </row>
    <row r="11" spans="1:10">
      <c r="A11" s="54"/>
      <c r="B11" s="50"/>
      <c r="C11" s="50"/>
      <c r="D11" s="8" t="s">
        <v>15</v>
      </c>
      <c r="E11" s="8"/>
      <c r="G11" s="12"/>
      <c r="H11" s="43"/>
      <c r="I11" s="43"/>
      <c r="J11" s="43"/>
    </row>
    <row r="12" spans="1:10" ht="409.2" customHeight="1">
      <c r="A12" s="54"/>
      <c r="B12" s="50"/>
      <c r="C12" s="50" t="s">
        <v>16</v>
      </c>
      <c r="D12" s="8" t="s">
        <v>17</v>
      </c>
      <c r="E12" s="10" t="s">
        <v>140</v>
      </c>
      <c r="G12" s="12"/>
      <c r="H12" s="43">
        <v>3652500</v>
      </c>
      <c r="I12" s="43">
        <f>1.14*H12</f>
        <v>4163849.9999999995</v>
      </c>
      <c r="J12" s="43">
        <v>5000000</v>
      </c>
    </row>
    <row r="13" spans="1:10">
      <c r="A13" s="54"/>
      <c r="B13" s="50"/>
      <c r="C13" s="50"/>
      <c r="D13" s="8" t="s">
        <v>18</v>
      </c>
      <c r="E13" s="8"/>
      <c r="G13" s="12"/>
      <c r="H13" s="43"/>
      <c r="I13" s="43"/>
      <c r="J13" s="43"/>
    </row>
    <row r="14" spans="1:10">
      <c r="A14" s="54"/>
      <c r="B14" s="50" t="s">
        <v>19</v>
      </c>
      <c r="C14" s="8" t="s">
        <v>20</v>
      </c>
      <c r="D14" s="8"/>
      <c r="E14" s="8"/>
      <c r="G14" s="12"/>
      <c r="H14" s="43"/>
      <c r="I14" s="43"/>
      <c r="J14" s="43"/>
    </row>
    <row r="15" spans="1:10">
      <c r="A15" s="54"/>
      <c r="B15" s="50"/>
      <c r="C15" s="8" t="s">
        <v>21</v>
      </c>
      <c r="D15" s="8"/>
      <c r="E15" s="8"/>
      <c r="G15" s="12"/>
      <c r="H15" s="43"/>
      <c r="I15" s="43"/>
      <c r="J15" s="43"/>
    </row>
    <row r="16" spans="1:10">
      <c r="A16" s="55"/>
      <c r="B16" s="50"/>
      <c r="C16" s="8" t="s">
        <v>22</v>
      </c>
      <c r="D16" s="8"/>
      <c r="E16" s="8"/>
      <c r="G16" s="12"/>
      <c r="H16" s="43"/>
      <c r="I16" s="43"/>
      <c r="J16" s="43"/>
    </row>
    <row r="17" spans="1:10" ht="367.95" customHeight="1">
      <c r="A17" s="50" t="s">
        <v>23</v>
      </c>
      <c r="B17" s="8" t="s">
        <v>24</v>
      </c>
      <c r="C17" s="8"/>
      <c r="D17" s="8"/>
      <c r="E17" s="22" t="s">
        <v>141</v>
      </c>
      <c r="G17" s="12"/>
      <c r="H17" s="43">
        <v>8265000</v>
      </c>
      <c r="I17" s="43"/>
      <c r="J17" s="43">
        <v>10000000</v>
      </c>
    </row>
    <row r="18" spans="1:10">
      <c r="A18" s="50"/>
      <c r="B18" s="8" t="s">
        <v>25</v>
      </c>
      <c r="C18" s="8"/>
      <c r="D18" s="8"/>
      <c r="G18" s="12"/>
      <c r="I18" s="43"/>
    </row>
    <row r="19" spans="1:10">
      <c r="A19" s="50"/>
      <c r="B19" s="2" t="s">
        <v>26</v>
      </c>
      <c r="C19" s="2"/>
      <c r="D19" s="2"/>
      <c r="E19" s="2"/>
      <c r="G19" s="43"/>
      <c r="H19" s="43"/>
      <c r="I19" s="43"/>
      <c r="J19" s="43"/>
    </row>
    <row r="20" spans="1:10" ht="72">
      <c r="A20" s="50"/>
      <c r="B20" s="2" t="s">
        <v>27</v>
      </c>
      <c r="C20" s="2"/>
      <c r="D20" s="2"/>
      <c r="E20" s="8" t="s">
        <v>142</v>
      </c>
      <c r="G20" s="43"/>
      <c r="H20" s="43">
        <v>8265000</v>
      </c>
      <c r="I20" s="43"/>
      <c r="J20" s="43">
        <f>1.3*H20</f>
        <v>10744500</v>
      </c>
    </row>
    <row r="21" spans="1:10" ht="72">
      <c r="A21" s="8" t="s">
        <v>28</v>
      </c>
      <c r="B21" s="8"/>
      <c r="C21" s="2"/>
      <c r="D21" s="2"/>
      <c r="E21" s="12" t="s">
        <v>143</v>
      </c>
      <c r="G21" s="43"/>
      <c r="H21" s="43">
        <v>4080000</v>
      </c>
      <c r="I21" s="43"/>
      <c r="J21" s="43">
        <v>5000000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81.44140625" customWidth="1"/>
    <col min="8" max="8" width="13" customWidth="1"/>
    <col min="9" max="9" width="25.6640625" customWidth="1"/>
    <col min="10" max="10" width="10.109375" customWidth="1"/>
  </cols>
  <sheetData>
    <row r="1" spans="1:10">
      <c r="A1" s="51" t="s">
        <v>29</v>
      </c>
      <c r="B1" s="51"/>
    </row>
    <row r="2" spans="1:10">
      <c r="A2" s="52" t="s">
        <v>154</v>
      </c>
      <c r="B2" s="52"/>
      <c r="C2" t="s">
        <v>155</v>
      </c>
    </row>
    <row r="3" spans="1:10" ht="57.6">
      <c r="A3" s="19" t="s">
        <v>0</v>
      </c>
      <c r="B3" s="19" t="s">
        <v>1</v>
      </c>
      <c r="C3" s="19" t="s">
        <v>2</v>
      </c>
      <c r="D3" s="19"/>
      <c r="E3" s="19" t="s">
        <v>3</v>
      </c>
      <c r="F3" s="45" t="s">
        <v>169</v>
      </c>
      <c r="G3" s="41" t="s">
        <v>166</v>
      </c>
      <c r="H3" s="42" t="s">
        <v>104</v>
      </c>
      <c r="I3" s="42" t="s">
        <v>167</v>
      </c>
      <c r="J3" s="42" t="s">
        <v>168</v>
      </c>
    </row>
    <row r="4" spans="1:10" ht="28.8">
      <c r="A4" s="53" t="s">
        <v>5</v>
      </c>
      <c r="B4" s="50" t="s">
        <v>6</v>
      </c>
      <c r="C4" s="50" t="s">
        <v>7</v>
      </c>
      <c r="D4" s="19" t="s">
        <v>8</v>
      </c>
      <c r="E4" s="19"/>
      <c r="G4" s="12"/>
      <c r="H4" s="43"/>
      <c r="I4" s="12"/>
      <c r="J4" s="43"/>
    </row>
    <row r="5" spans="1:10" ht="28.8">
      <c r="A5" s="54"/>
      <c r="B5" s="50"/>
      <c r="C5" s="50"/>
      <c r="D5" s="19" t="s">
        <v>9</v>
      </c>
      <c r="E5" s="6"/>
      <c r="G5" s="12"/>
      <c r="H5" s="43"/>
      <c r="I5" s="43"/>
      <c r="J5" s="43"/>
    </row>
    <row r="6" spans="1:10" ht="28.8">
      <c r="A6" s="54"/>
      <c r="B6" s="50"/>
      <c r="C6" s="50" t="s">
        <v>10</v>
      </c>
      <c r="D6" s="19" t="s">
        <v>8</v>
      </c>
      <c r="E6" s="2" t="s">
        <v>43</v>
      </c>
      <c r="G6" s="12"/>
      <c r="H6" s="43"/>
      <c r="I6" s="44"/>
      <c r="J6" s="43"/>
    </row>
    <row r="7" spans="1:10" ht="28.8">
      <c r="A7" s="54"/>
      <c r="B7" s="50"/>
      <c r="C7" s="50"/>
      <c r="D7" s="19" t="s">
        <v>9</v>
      </c>
      <c r="E7" s="19"/>
      <c r="G7" s="12"/>
      <c r="H7" s="43"/>
      <c r="I7" s="43"/>
      <c r="J7" s="43"/>
    </row>
    <row r="8" spans="1:10" ht="28.8">
      <c r="A8" s="54"/>
      <c r="B8" s="50"/>
      <c r="C8" s="50" t="s">
        <v>11</v>
      </c>
      <c r="D8" s="19" t="s">
        <v>8</v>
      </c>
      <c r="E8" s="23" t="s">
        <v>159</v>
      </c>
      <c r="G8" s="12"/>
      <c r="H8" s="43">
        <v>370000</v>
      </c>
      <c r="I8" s="43">
        <f>1.09*H8</f>
        <v>403300.00000000006</v>
      </c>
      <c r="J8" s="43">
        <f>1.7*H8</f>
        <v>629000</v>
      </c>
    </row>
    <row r="9" spans="1:10" ht="28.8">
      <c r="A9" s="54"/>
      <c r="B9" s="50"/>
      <c r="C9" s="50"/>
      <c r="D9" s="19" t="s">
        <v>9</v>
      </c>
      <c r="E9" s="19" t="s">
        <v>160</v>
      </c>
      <c r="G9" s="12"/>
      <c r="H9" s="43">
        <v>370000</v>
      </c>
      <c r="I9" s="43">
        <f>1.09*H9</f>
        <v>403300.00000000006</v>
      </c>
      <c r="J9" s="43">
        <f>1.5*H9</f>
        <v>555000</v>
      </c>
    </row>
    <row r="10" spans="1:10">
      <c r="A10" s="54"/>
      <c r="B10" s="50" t="s">
        <v>12</v>
      </c>
      <c r="C10" s="50" t="s">
        <v>13</v>
      </c>
      <c r="D10" s="19" t="s">
        <v>14</v>
      </c>
      <c r="E10" s="19"/>
      <c r="G10" s="12"/>
      <c r="H10" s="43"/>
      <c r="I10" s="43"/>
      <c r="J10" s="43"/>
    </row>
    <row r="11" spans="1:10">
      <c r="A11" s="54"/>
      <c r="B11" s="50"/>
      <c r="C11" s="50"/>
      <c r="D11" s="19" t="s">
        <v>15</v>
      </c>
      <c r="E11" s="19"/>
      <c r="G11" s="12"/>
      <c r="H11" s="43"/>
      <c r="I11" s="43"/>
      <c r="J11" s="43"/>
    </row>
    <row r="12" spans="1:10" ht="259.2">
      <c r="A12" s="54"/>
      <c r="B12" s="50"/>
      <c r="C12" s="50" t="s">
        <v>16</v>
      </c>
      <c r="D12" s="19" t="s">
        <v>17</v>
      </c>
      <c r="E12" s="23" t="s">
        <v>158</v>
      </c>
      <c r="G12" s="12"/>
      <c r="H12" s="43">
        <v>370000</v>
      </c>
      <c r="I12" s="43">
        <f>1.09*H12</f>
        <v>403300.00000000006</v>
      </c>
      <c r="J12" s="43">
        <v>451000</v>
      </c>
    </row>
    <row r="13" spans="1:10">
      <c r="A13" s="54"/>
      <c r="B13" s="50"/>
      <c r="C13" s="50"/>
      <c r="D13" s="19" t="s">
        <v>18</v>
      </c>
      <c r="E13" s="19"/>
      <c r="G13" s="12"/>
      <c r="H13" s="43"/>
      <c r="I13" s="43"/>
      <c r="J13" s="43"/>
    </row>
    <row r="14" spans="1:10">
      <c r="A14" s="54"/>
      <c r="B14" s="50" t="s">
        <v>19</v>
      </c>
      <c r="C14" s="19" t="s">
        <v>20</v>
      </c>
      <c r="D14" s="19"/>
      <c r="E14" s="19"/>
      <c r="G14" s="12"/>
      <c r="H14" s="43"/>
      <c r="I14" s="43"/>
      <c r="J14" s="43"/>
    </row>
    <row r="15" spans="1:10">
      <c r="A15" s="54"/>
      <c r="B15" s="50"/>
      <c r="C15" s="19" t="s">
        <v>21</v>
      </c>
      <c r="D15" s="19"/>
      <c r="E15" s="19"/>
      <c r="G15" s="12"/>
      <c r="H15" s="43"/>
      <c r="I15" s="43"/>
      <c r="J15" s="43"/>
    </row>
    <row r="16" spans="1:10">
      <c r="A16" s="55"/>
      <c r="B16" s="50"/>
      <c r="C16" s="19" t="s">
        <v>22</v>
      </c>
      <c r="D16" s="19"/>
      <c r="E16" s="19"/>
      <c r="G16" s="12"/>
      <c r="H16" s="43"/>
      <c r="I16" s="43"/>
      <c r="J16" s="43"/>
    </row>
    <row r="17" spans="1:10" ht="43.2">
      <c r="A17" s="50" t="s">
        <v>23</v>
      </c>
      <c r="B17" s="19" t="s">
        <v>24</v>
      </c>
      <c r="C17" s="19"/>
      <c r="D17" s="19"/>
      <c r="E17" s="23" t="s">
        <v>157</v>
      </c>
      <c r="G17" s="12"/>
      <c r="H17" s="43">
        <v>1510000</v>
      </c>
      <c r="I17" s="43">
        <f>1.01*H17</f>
        <v>1525100</v>
      </c>
      <c r="J17" s="43">
        <v>1827000</v>
      </c>
    </row>
    <row r="18" spans="1:10">
      <c r="A18" s="50"/>
      <c r="B18" s="19" t="s">
        <v>25</v>
      </c>
      <c r="C18" s="19"/>
      <c r="D18" s="19"/>
      <c r="E18" s="19"/>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19" t="s">
        <v>28</v>
      </c>
      <c r="B21" s="19"/>
      <c r="C21" s="2"/>
      <c r="D21" s="2"/>
      <c r="E21" s="12" t="s">
        <v>156</v>
      </c>
      <c r="G21" s="43"/>
      <c r="H21" s="43">
        <v>725000</v>
      </c>
      <c r="I21" s="43">
        <f>1.11*H21</f>
        <v>804750.00000000012</v>
      </c>
      <c r="J21" s="43">
        <v>878000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E1" workbookViewId="0">
      <selection activeCell="K1" sqref="K1:K1048576"/>
    </sheetView>
  </sheetViews>
  <sheetFormatPr defaultRowHeight="14.4"/>
  <cols>
    <col min="1" max="1" width="13.88671875" customWidth="1"/>
    <col min="2" max="2" width="23.5546875" customWidth="1"/>
    <col min="3" max="4" width="12" customWidth="1"/>
    <col min="5" max="5" width="145.88671875" customWidth="1"/>
    <col min="10" max="10" width="9" bestFit="1" customWidth="1"/>
  </cols>
  <sheetData>
    <row r="1" spans="1:10">
      <c r="A1" s="51" t="s">
        <v>29</v>
      </c>
      <c r="B1" s="51"/>
    </row>
    <row r="2" spans="1:10">
      <c r="A2" s="52" t="s">
        <v>147</v>
      </c>
      <c r="B2" s="52"/>
      <c r="C2" t="s">
        <v>139</v>
      </c>
    </row>
    <row r="3" spans="1:10" ht="100.8">
      <c r="A3" s="23" t="s">
        <v>0</v>
      </c>
      <c r="B3" s="23" t="s">
        <v>1</v>
      </c>
      <c r="C3" s="23" t="s">
        <v>2</v>
      </c>
      <c r="D3" s="23"/>
      <c r="E3" s="23" t="s">
        <v>3</v>
      </c>
      <c r="F3" s="45" t="s">
        <v>169</v>
      </c>
      <c r="G3" s="41" t="s">
        <v>166</v>
      </c>
      <c r="H3" s="42" t="s">
        <v>104</v>
      </c>
      <c r="I3" s="42" t="s">
        <v>167</v>
      </c>
      <c r="J3" s="42" t="s">
        <v>168</v>
      </c>
    </row>
    <row r="4" spans="1:10" ht="43.2">
      <c r="A4" s="53" t="s">
        <v>5</v>
      </c>
      <c r="B4" s="50" t="s">
        <v>6</v>
      </c>
      <c r="C4" s="50" t="s">
        <v>7</v>
      </c>
      <c r="D4" s="23" t="s">
        <v>8</v>
      </c>
      <c r="E4" s="23" t="s">
        <v>149</v>
      </c>
      <c r="G4" s="12"/>
      <c r="H4" s="43">
        <v>1725000</v>
      </c>
      <c r="I4" s="43">
        <f>1.35*H4</f>
        <v>2328750</v>
      </c>
      <c r="J4" s="43">
        <f>3.5*H4</f>
        <v>6037500</v>
      </c>
    </row>
    <row r="5" spans="1:10" ht="86.4">
      <c r="A5" s="54"/>
      <c r="B5" s="50"/>
      <c r="C5" s="50"/>
      <c r="D5" s="23" t="s">
        <v>9</v>
      </c>
      <c r="E5" s="6" t="s">
        <v>148</v>
      </c>
      <c r="G5" s="12"/>
      <c r="H5" s="43">
        <v>1725000</v>
      </c>
      <c r="I5" s="43">
        <f>1.35*H5</f>
        <v>2328750</v>
      </c>
      <c r="J5" s="43">
        <f>3*H5</f>
        <v>5175000</v>
      </c>
    </row>
    <row r="6" spans="1:10" ht="28.8">
      <c r="A6" s="54"/>
      <c r="B6" s="50"/>
      <c r="C6" s="50" t="s">
        <v>10</v>
      </c>
      <c r="D6" s="23" t="s">
        <v>8</v>
      </c>
      <c r="E6" s="2" t="s">
        <v>43</v>
      </c>
      <c r="G6" s="12"/>
      <c r="H6" s="43"/>
      <c r="I6" s="44"/>
      <c r="J6" s="43"/>
    </row>
    <row r="7" spans="1:10" ht="28.8">
      <c r="A7" s="54"/>
      <c r="B7" s="50"/>
      <c r="C7" s="50"/>
      <c r="D7" s="23" t="s">
        <v>9</v>
      </c>
      <c r="E7" s="23"/>
      <c r="G7" s="12"/>
      <c r="H7" s="43"/>
      <c r="I7" s="43"/>
      <c r="J7" s="43"/>
    </row>
    <row r="8" spans="1:10" ht="28.8">
      <c r="A8" s="54"/>
      <c r="B8" s="50"/>
      <c r="C8" s="50" t="s">
        <v>11</v>
      </c>
      <c r="D8" s="23" t="s">
        <v>8</v>
      </c>
      <c r="E8" s="23"/>
      <c r="G8" s="12"/>
      <c r="H8" s="43"/>
      <c r="I8" s="43"/>
      <c r="J8" s="43"/>
    </row>
    <row r="9" spans="1:10" ht="28.8">
      <c r="A9" s="54"/>
      <c r="B9" s="50"/>
      <c r="C9" s="50"/>
      <c r="D9" s="23" t="s">
        <v>9</v>
      </c>
      <c r="E9" s="23"/>
      <c r="G9" s="12"/>
      <c r="H9" s="43"/>
      <c r="I9" s="43"/>
      <c r="J9" s="43"/>
    </row>
    <row r="10" spans="1:10">
      <c r="A10" s="54"/>
      <c r="B10" s="50" t="s">
        <v>12</v>
      </c>
      <c r="C10" s="50" t="s">
        <v>13</v>
      </c>
      <c r="D10" s="23" t="s">
        <v>14</v>
      </c>
      <c r="E10" s="23"/>
      <c r="G10" s="12"/>
      <c r="H10" s="43"/>
      <c r="I10" s="43"/>
      <c r="J10" s="43"/>
    </row>
    <row r="11" spans="1:10">
      <c r="A11" s="54"/>
      <c r="B11" s="50"/>
      <c r="C11" s="50"/>
      <c r="D11" s="23" t="s">
        <v>15</v>
      </c>
      <c r="E11" s="23"/>
      <c r="G11" s="12"/>
      <c r="H11" s="43"/>
      <c r="I11" s="43"/>
      <c r="J11" s="43"/>
    </row>
    <row r="12" spans="1:10" ht="360">
      <c r="A12" s="54"/>
      <c r="B12" s="50"/>
      <c r="C12" s="50" t="s">
        <v>16</v>
      </c>
      <c r="D12" s="23" t="s">
        <v>17</v>
      </c>
      <c r="E12" s="10" t="s">
        <v>152</v>
      </c>
      <c r="G12" s="12"/>
      <c r="H12" s="43">
        <v>1725000</v>
      </c>
      <c r="I12" s="43">
        <f>1.35*H12</f>
        <v>2328750</v>
      </c>
      <c r="J12" s="43">
        <f>1.4*H12</f>
        <v>2415000</v>
      </c>
    </row>
    <row r="13" spans="1:10">
      <c r="A13" s="54"/>
      <c r="B13" s="50"/>
      <c r="C13" s="50"/>
      <c r="D13" s="23" t="s">
        <v>18</v>
      </c>
      <c r="E13" s="23"/>
      <c r="G13" s="12"/>
      <c r="H13" s="43"/>
      <c r="I13" s="43"/>
      <c r="J13" s="43"/>
    </row>
    <row r="14" spans="1:10">
      <c r="A14" s="54"/>
      <c r="B14" s="50" t="s">
        <v>19</v>
      </c>
      <c r="C14" s="23" t="s">
        <v>20</v>
      </c>
      <c r="D14" s="23"/>
      <c r="E14" s="23"/>
      <c r="G14" s="12"/>
      <c r="H14" s="43"/>
      <c r="I14" s="43"/>
      <c r="J14" s="43"/>
    </row>
    <row r="15" spans="1:10">
      <c r="A15" s="54"/>
      <c r="B15" s="50"/>
      <c r="C15" s="23" t="s">
        <v>21</v>
      </c>
      <c r="D15" s="23"/>
      <c r="E15" s="23"/>
      <c r="G15" s="12"/>
      <c r="H15" s="43"/>
      <c r="I15" s="43"/>
      <c r="J15" s="43"/>
    </row>
    <row r="16" spans="1:10">
      <c r="A16" s="55"/>
      <c r="B16" s="50"/>
      <c r="C16" s="23" t="s">
        <v>22</v>
      </c>
      <c r="D16" s="23"/>
      <c r="E16" s="23"/>
      <c r="G16" s="12"/>
      <c r="H16" s="43"/>
      <c r="I16" s="43"/>
      <c r="J16" s="43"/>
    </row>
    <row r="17" spans="1:10" ht="165.6">
      <c r="A17" s="50" t="s">
        <v>23</v>
      </c>
      <c r="B17" s="23" t="s">
        <v>24</v>
      </c>
      <c r="C17" s="23"/>
      <c r="D17" s="23"/>
      <c r="E17" s="22" t="s">
        <v>151</v>
      </c>
      <c r="G17" s="12"/>
      <c r="H17" s="43">
        <v>8250000</v>
      </c>
      <c r="I17" s="43">
        <f>1.04*H17</f>
        <v>8580000</v>
      </c>
      <c r="J17" s="43">
        <v>11000000</v>
      </c>
    </row>
    <row r="18" spans="1:10" ht="28.8">
      <c r="A18" s="50"/>
      <c r="B18" s="23" t="s">
        <v>25</v>
      </c>
      <c r="C18" s="23"/>
      <c r="D18" s="23"/>
      <c r="E18" s="23" t="s">
        <v>150</v>
      </c>
      <c r="G18" s="12"/>
      <c r="H18" s="43">
        <v>8250000</v>
      </c>
      <c r="I18" s="43">
        <f>1.04*H18</f>
        <v>8580000</v>
      </c>
      <c r="J18" s="43">
        <f>1.4*H18</f>
        <v>11550000</v>
      </c>
    </row>
    <row r="19" spans="1:10">
      <c r="A19" s="50"/>
      <c r="B19" s="2" t="s">
        <v>26</v>
      </c>
      <c r="C19" s="2"/>
      <c r="D19" s="2"/>
      <c r="E19" s="2"/>
      <c r="G19" s="43"/>
      <c r="H19" s="43"/>
      <c r="I19" s="43"/>
      <c r="J19" s="43"/>
    </row>
    <row r="20" spans="1:10">
      <c r="A20" s="50"/>
      <c r="B20" s="2" t="s">
        <v>27</v>
      </c>
      <c r="C20" s="2"/>
      <c r="D20" s="2"/>
      <c r="E20" s="2"/>
      <c r="G20" s="43"/>
      <c r="H20" s="43"/>
      <c r="I20" s="43"/>
      <c r="J20" s="43"/>
    </row>
    <row r="21" spans="1:10" ht="43.2">
      <c r="A21" s="23" t="s">
        <v>28</v>
      </c>
      <c r="B21" s="23"/>
      <c r="C21" s="2"/>
      <c r="D21" s="2"/>
      <c r="E21" s="12" t="s">
        <v>153</v>
      </c>
      <c r="G21" s="43"/>
      <c r="H21" s="43">
        <v>1650000</v>
      </c>
      <c r="I21" s="43"/>
      <c r="J21" s="43">
        <v>2000000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110.88671875" customWidth="1"/>
  </cols>
  <sheetData>
    <row r="1" spans="1:10">
      <c r="A1" s="51" t="s">
        <v>29</v>
      </c>
      <c r="B1" s="51"/>
    </row>
    <row r="2" spans="1:10">
      <c r="A2" s="52" t="s">
        <v>164</v>
      </c>
      <c r="B2" s="52"/>
      <c r="C2" t="s">
        <v>165</v>
      </c>
    </row>
    <row r="3" spans="1:10" ht="100.8">
      <c r="A3" s="23" t="s">
        <v>0</v>
      </c>
      <c r="B3" s="23" t="s">
        <v>1</v>
      </c>
      <c r="C3" s="23" t="s">
        <v>2</v>
      </c>
      <c r="D3" s="23"/>
      <c r="E3" s="23" t="s">
        <v>3</v>
      </c>
      <c r="F3" s="45" t="s">
        <v>169</v>
      </c>
      <c r="G3" s="41" t="s">
        <v>166</v>
      </c>
      <c r="H3" s="42" t="s">
        <v>104</v>
      </c>
      <c r="I3" s="42" t="s">
        <v>167</v>
      </c>
      <c r="J3" s="42" t="s">
        <v>168</v>
      </c>
    </row>
    <row r="4" spans="1:10" ht="28.8">
      <c r="A4" s="53" t="s">
        <v>5</v>
      </c>
      <c r="B4" s="50" t="s">
        <v>6</v>
      </c>
      <c r="C4" s="50" t="s">
        <v>7</v>
      </c>
      <c r="D4" s="23" t="s">
        <v>8</v>
      </c>
      <c r="E4" s="23"/>
      <c r="G4" s="12"/>
      <c r="H4" s="43"/>
      <c r="I4" s="12"/>
      <c r="J4" s="43"/>
    </row>
    <row r="5" spans="1:10" ht="28.8">
      <c r="A5" s="54"/>
      <c r="B5" s="50"/>
      <c r="C5" s="50"/>
      <c r="D5" s="23" t="s">
        <v>9</v>
      </c>
      <c r="E5" s="6"/>
      <c r="G5" s="12"/>
      <c r="H5" s="43"/>
      <c r="I5" s="43"/>
      <c r="J5" s="43"/>
    </row>
    <row r="6" spans="1:10" ht="28.8">
      <c r="A6" s="54"/>
      <c r="B6" s="50"/>
      <c r="C6" s="50" t="s">
        <v>10</v>
      </c>
      <c r="D6" s="23" t="s">
        <v>8</v>
      </c>
      <c r="E6" s="2" t="s">
        <v>43</v>
      </c>
      <c r="G6" s="12"/>
      <c r="H6" s="43"/>
      <c r="I6" s="44"/>
      <c r="J6" s="43"/>
    </row>
    <row r="7" spans="1:10" ht="28.8">
      <c r="A7" s="54"/>
      <c r="B7" s="50"/>
      <c r="C7" s="50"/>
      <c r="D7" s="23" t="s">
        <v>9</v>
      </c>
      <c r="E7" s="23"/>
      <c r="G7" s="12"/>
      <c r="H7" s="43"/>
      <c r="I7" s="43"/>
      <c r="J7" s="43"/>
    </row>
    <row r="8" spans="1:10" ht="43.2">
      <c r="A8" s="54"/>
      <c r="B8" s="50"/>
      <c r="C8" s="50" t="s">
        <v>11</v>
      </c>
      <c r="D8" s="23" t="s">
        <v>8</v>
      </c>
      <c r="E8" s="23" t="s">
        <v>170</v>
      </c>
      <c r="G8" s="12"/>
      <c r="H8" s="49" t="s">
        <v>186</v>
      </c>
      <c r="I8" s="43"/>
      <c r="J8" s="43">
        <v>1300000</v>
      </c>
    </row>
    <row r="9" spans="1:10" ht="86.4">
      <c r="A9" s="54"/>
      <c r="B9" s="50"/>
      <c r="C9" s="50"/>
      <c r="D9" s="23" t="s">
        <v>9</v>
      </c>
      <c r="E9" s="23" t="s">
        <v>171</v>
      </c>
      <c r="G9" s="12"/>
      <c r="H9" s="49" t="s">
        <v>186</v>
      </c>
      <c r="I9" s="43"/>
      <c r="J9" s="43">
        <v>1000000</v>
      </c>
    </row>
    <row r="10" spans="1:10">
      <c r="A10" s="54"/>
      <c r="B10" s="50" t="s">
        <v>12</v>
      </c>
      <c r="C10" s="50" t="s">
        <v>13</v>
      </c>
      <c r="D10" s="23" t="s">
        <v>14</v>
      </c>
      <c r="E10" s="23"/>
      <c r="G10" s="12"/>
      <c r="H10" s="43"/>
      <c r="I10" s="43"/>
      <c r="J10" s="43"/>
    </row>
    <row r="11" spans="1:10">
      <c r="A11" s="54"/>
      <c r="B11" s="50"/>
      <c r="C11" s="50"/>
      <c r="D11" s="23" t="s">
        <v>15</v>
      </c>
      <c r="E11" s="23"/>
      <c r="G11" s="12"/>
      <c r="H11" s="43"/>
      <c r="I11" s="43"/>
      <c r="J11" s="43"/>
    </row>
    <row r="12" spans="1:10" ht="326.39999999999998">
      <c r="A12" s="54"/>
      <c r="B12" s="50"/>
      <c r="C12" s="50" t="s">
        <v>16</v>
      </c>
      <c r="D12" s="23" t="s">
        <v>17</v>
      </c>
      <c r="E12" s="46" t="s">
        <v>172</v>
      </c>
      <c r="G12" s="12"/>
      <c r="H12" s="49" t="s">
        <v>186</v>
      </c>
      <c r="I12" s="49" t="s">
        <v>187</v>
      </c>
      <c r="J12" s="43">
        <v>700000</v>
      </c>
    </row>
    <row r="13" spans="1:10">
      <c r="A13" s="54"/>
      <c r="B13" s="50"/>
      <c r="C13" s="50"/>
      <c r="D13" s="23" t="s">
        <v>18</v>
      </c>
      <c r="E13" s="23"/>
      <c r="G13" s="12"/>
      <c r="H13" s="43"/>
      <c r="I13" s="43"/>
      <c r="J13" s="43"/>
    </row>
    <row r="14" spans="1:10">
      <c r="A14" s="54"/>
      <c r="B14" s="50" t="s">
        <v>19</v>
      </c>
      <c r="C14" s="23" t="s">
        <v>20</v>
      </c>
      <c r="D14" s="23"/>
      <c r="E14" s="23"/>
      <c r="G14" s="12"/>
      <c r="H14" s="43"/>
      <c r="I14" s="43"/>
      <c r="J14" s="43"/>
    </row>
    <row r="15" spans="1:10">
      <c r="A15" s="54"/>
      <c r="B15" s="50"/>
      <c r="C15" s="23" t="s">
        <v>21</v>
      </c>
      <c r="D15" s="23"/>
      <c r="E15" s="23"/>
      <c r="G15" s="12"/>
      <c r="H15" s="43"/>
      <c r="I15" s="43"/>
      <c r="J15" s="43"/>
    </row>
    <row r="16" spans="1:10">
      <c r="A16" s="55"/>
      <c r="B16" s="50"/>
      <c r="C16" s="23" t="s">
        <v>22</v>
      </c>
      <c r="D16" s="23"/>
      <c r="E16" s="23"/>
      <c r="G16" s="12"/>
      <c r="H16" s="43"/>
      <c r="I16" s="43"/>
      <c r="J16" s="43"/>
    </row>
    <row r="17" spans="1:10" ht="244.8">
      <c r="A17" s="50" t="s">
        <v>23</v>
      </c>
      <c r="B17" s="23" t="s">
        <v>24</v>
      </c>
      <c r="C17" s="23"/>
      <c r="D17" s="23"/>
      <c r="E17" s="23" t="s">
        <v>173</v>
      </c>
      <c r="G17" s="12"/>
      <c r="H17" s="49" t="s">
        <v>183</v>
      </c>
      <c r="I17" s="43">
        <v>1622530</v>
      </c>
      <c r="J17" s="43">
        <v>1800000</v>
      </c>
    </row>
    <row r="18" spans="1:10">
      <c r="A18" s="50"/>
      <c r="B18" s="23" t="s">
        <v>25</v>
      </c>
      <c r="C18" s="23"/>
      <c r="D18" s="23"/>
      <c r="E18" s="23"/>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23" t="s">
        <v>28</v>
      </c>
      <c r="B21" s="23"/>
      <c r="C21" s="2"/>
      <c r="D21" s="2"/>
      <c r="E21" s="12" t="s">
        <v>174</v>
      </c>
      <c r="G21" s="43"/>
      <c r="H21" s="49" t="s">
        <v>184</v>
      </c>
      <c r="I21" s="49" t="s">
        <v>185</v>
      </c>
      <c r="J21" s="43">
        <v>570000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abSelected="1" topLeftCell="D1" workbookViewId="0">
      <selection activeCell="K1" sqref="K1:K1048576"/>
    </sheetView>
  </sheetViews>
  <sheetFormatPr defaultRowHeight="14.4"/>
  <cols>
    <col min="1" max="1" width="13.88671875" customWidth="1"/>
    <col min="2" max="2" width="23.5546875" customWidth="1"/>
    <col min="3" max="4" width="12" customWidth="1"/>
    <col min="5" max="5" width="124" customWidth="1"/>
    <col min="10" max="10" width="9" bestFit="1" customWidth="1"/>
  </cols>
  <sheetData>
    <row r="1" spans="1:10">
      <c r="A1" s="51" t="s">
        <v>29</v>
      </c>
      <c r="B1" s="51"/>
    </row>
    <row r="2" spans="1:10">
      <c r="A2" s="52" t="s">
        <v>175</v>
      </c>
      <c r="B2" s="52"/>
      <c r="C2" t="s">
        <v>176</v>
      </c>
    </row>
    <row r="3" spans="1:10" ht="100.8">
      <c r="A3" s="26" t="s">
        <v>0</v>
      </c>
      <c r="B3" s="26" t="s">
        <v>1</v>
      </c>
      <c r="C3" s="26" t="s">
        <v>2</v>
      </c>
      <c r="D3" s="26"/>
      <c r="E3" s="26" t="s">
        <v>3</v>
      </c>
      <c r="F3" s="45" t="s">
        <v>169</v>
      </c>
      <c r="G3" s="41" t="s">
        <v>166</v>
      </c>
      <c r="H3" s="42" t="s">
        <v>104</v>
      </c>
      <c r="I3" s="42" t="s">
        <v>167</v>
      </c>
      <c r="J3" s="42" t="s">
        <v>168</v>
      </c>
    </row>
    <row r="4" spans="1:10" ht="189" customHeight="1">
      <c r="A4" s="53" t="s">
        <v>5</v>
      </c>
      <c r="B4" s="50" t="s">
        <v>6</v>
      </c>
      <c r="C4" s="50" t="s">
        <v>7</v>
      </c>
      <c r="D4" s="26" t="s">
        <v>8</v>
      </c>
      <c r="E4" s="26" t="s">
        <v>177</v>
      </c>
      <c r="G4" s="12"/>
      <c r="H4" s="43">
        <v>1351000</v>
      </c>
      <c r="I4" s="12">
        <f>1.68*H4</f>
        <v>2269680</v>
      </c>
      <c r="J4" s="43">
        <f>4*H4</f>
        <v>5404000</v>
      </c>
    </row>
    <row r="5" spans="1:10" ht="172.8">
      <c r="A5" s="54"/>
      <c r="B5" s="50"/>
      <c r="C5" s="50"/>
      <c r="D5" s="26" t="s">
        <v>9</v>
      </c>
      <c r="E5" s="6" t="s">
        <v>178</v>
      </c>
      <c r="G5" s="12"/>
      <c r="H5" s="43">
        <v>1351000</v>
      </c>
      <c r="I5" s="12">
        <f>1.68*H5</f>
        <v>2269680</v>
      </c>
      <c r="J5" s="43">
        <f>3.5*H5</f>
        <v>4728500</v>
      </c>
    </row>
    <row r="6" spans="1:10" ht="28.8">
      <c r="A6" s="54"/>
      <c r="B6" s="50"/>
      <c r="C6" s="50" t="s">
        <v>10</v>
      </c>
      <c r="D6" s="26" t="s">
        <v>8</v>
      </c>
      <c r="E6" s="2" t="s">
        <v>43</v>
      </c>
      <c r="G6" s="12"/>
      <c r="H6" s="43"/>
      <c r="I6" s="44"/>
      <c r="J6" s="43"/>
    </row>
    <row r="7" spans="1:10" ht="28.8">
      <c r="A7" s="54"/>
      <c r="B7" s="50"/>
      <c r="C7" s="50"/>
      <c r="D7" s="26" t="s">
        <v>9</v>
      </c>
      <c r="E7" s="26"/>
      <c r="G7" s="12"/>
      <c r="H7" s="43"/>
      <c r="I7" s="43"/>
      <c r="J7" s="43"/>
    </row>
    <row r="8" spans="1:10" ht="28.8">
      <c r="A8" s="54"/>
      <c r="B8" s="50"/>
      <c r="C8" s="50" t="s">
        <v>11</v>
      </c>
      <c r="D8" s="26" t="s">
        <v>8</v>
      </c>
      <c r="E8" s="26"/>
      <c r="G8" s="12"/>
      <c r="H8" s="43"/>
      <c r="I8" s="43"/>
      <c r="J8" s="43"/>
    </row>
    <row r="9" spans="1:10" ht="28.8">
      <c r="A9" s="54"/>
      <c r="B9" s="50"/>
      <c r="C9" s="50"/>
      <c r="D9" s="26" t="s">
        <v>9</v>
      </c>
      <c r="E9" s="26"/>
      <c r="G9" s="12"/>
      <c r="H9" s="43"/>
      <c r="I9" s="43"/>
      <c r="J9" s="43"/>
    </row>
    <row r="10" spans="1:10">
      <c r="A10" s="54"/>
      <c r="B10" s="50" t="s">
        <v>12</v>
      </c>
      <c r="C10" s="50" t="s">
        <v>13</v>
      </c>
      <c r="D10" s="26" t="s">
        <v>14</v>
      </c>
      <c r="E10" s="26"/>
      <c r="G10" s="12"/>
      <c r="H10" s="43"/>
      <c r="I10" s="43"/>
      <c r="J10" s="43"/>
    </row>
    <row r="11" spans="1:10" ht="409.2" customHeight="1">
      <c r="A11" s="54"/>
      <c r="B11" s="50"/>
      <c r="C11" s="50"/>
      <c r="D11" s="26" t="s">
        <v>15</v>
      </c>
      <c r="E11" s="46" t="s">
        <v>179</v>
      </c>
      <c r="G11" s="12"/>
      <c r="H11" s="43">
        <v>1351000</v>
      </c>
      <c r="I11" s="12">
        <f>1.68*H11</f>
        <v>2269680</v>
      </c>
      <c r="J11" s="43">
        <f>1.8*H11</f>
        <v>2431800</v>
      </c>
    </row>
    <row r="12" spans="1:10" ht="28.8">
      <c r="A12" s="54"/>
      <c r="B12" s="50"/>
      <c r="C12" s="50" t="s">
        <v>16</v>
      </c>
      <c r="D12" s="26" t="s">
        <v>17</v>
      </c>
      <c r="E12" s="46"/>
      <c r="G12" s="12"/>
      <c r="H12" s="43"/>
      <c r="I12" s="43"/>
      <c r="J12" s="43"/>
    </row>
    <row r="13" spans="1:10">
      <c r="A13" s="54"/>
      <c r="B13" s="50"/>
      <c r="C13" s="50"/>
      <c r="D13" s="26" t="s">
        <v>18</v>
      </c>
      <c r="E13" s="26"/>
      <c r="G13" s="12"/>
      <c r="H13" s="43"/>
      <c r="I13" s="43"/>
      <c r="J13" s="43"/>
    </row>
    <row r="14" spans="1:10">
      <c r="A14" s="54"/>
      <c r="B14" s="50" t="s">
        <v>19</v>
      </c>
      <c r="C14" s="26" t="s">
        <v>20</v>
      </c>
      <c r="D14" s="26"/>
      <c r="E14" s="26"/>
      <c r="G14" s="12"/>
      <c r="H14" s="43"/>
      <c r="I14" s="43"/>
      <c r="J14" s="43"/>
    </row>
    <row r="15" spans="1:10">
      <c r="A15" s="54"/>
      <c r="B15" s="50"/>
      <c r="C15" s="26" t="s">
        <v>21</v>
      </c>
      <c r="D15" s="26"/>
      <c r="E15" s="26"/>
      <c r="G15" s="12"/>
      <c r="H15" s="43"/>
      <c r="I15" s="43"/>
      <c r="J15" s="43"/>
    </row>
    <row r="16" spans="1:10">
      <c r="A16" s="55"/>
      <c r="B16" s="50"/>
      <c r="C16" s="26" t="s">
        <v>22</v>
      </c>
      <c r="D16" s="26"/>
      <c r="E16" s="26"/>
      <c r="G16" s="12"/>
      <c r="H16" s="43"/>
      <c r="I16" s="43"/>
      <c r="J16" s="43"/>
    </row>
    <row r="17" spans="1:10" ht="367.2" customHeight="1">
      <c r="A17" s="50" t="s">
        <v>23</v>
      </c>
      <c r="B17" s="26" t="s">
        <v>24</v>
      </c>
      <c r="C17" s="26"/>
      <c r="D17" s="26"/>
      <c r="E17" s="10" t="s">
        <v>180</v>
      </c>
      <c r="G17" s="12"/>
      <c r="H17" s="43">
        <v>7162400</v>
      </c>
      <c r="I17" s="43">
        <f>1.27*H17</f>
        <v>9096248</v>
      </c>
      <c r="J17" s="43">
        <f>1.4*H17</f>
        <v>10027360</v>
      </c>
    </row>
    <row r="18" spans="1:10">
      <c r="A18" s="50"/>
      <c r="B18" s="26" t="s">
        <v>25</v>
      </c>
      <c r="C18" s="26"/>
      <c r="D18" s="26"/>
      <c r="E18" s="26"/>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144">
      <c r="A21" s="26" t="s">
        <v>28</v>
      </c>
      <c r="B21" s="26"/>
      <c r="C21" s="2"/>
      <c r="D21" s="2"/>
      <c r="E21" s="12" t="s">
        <v>181</v>
      </c>
      <c r="G21" s="43"/>
      <c r="H21" s="43">
        <v>2865800</v>
      </c>
      <c r="I21" s="43">
        <f>1.02*H21</f>
        <v>2923116</v>
      </c>
      <c r="J21" s="43">
        <v>3500000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83" customWidth="1"/>
    <col min="8" max="8" width="13" customWidth="1"/>
    <col min="9" max="9" width="25.6640625" customWidth="1"/>
    <col min="10" max="10" width="10.109375" customWidth="1"/>
  </cols>
  <sheetData>
    <row r="1" spans="1:10">
      <c r="A1" s="51" t="s">
        <v>29</v>
      </c>
      <c r="B1" s="51"/>
    </row>
    <row r="2" spans="1:10">
      <c r="A2" s="52" t="s">
        <v>33</v>
      </c>
      <c r="B2" s="52"/>
      <c r="C2" t="s">
        <v>35</v>
      </c>
    </row>
    <row r="3" spans="1:10" ht="57.6">
      <c r="A3" s="1" t="s">
        <v>0</v>
      </c>
      <c r="B3" s="1" t="s">
        <v>1</v>
      </c>
      <c r="C3" s="1" t="s">
        <v>2</v>
      </c>
      <c r="D3" s="1"/>
      <c r="E3" s="1" t="s">
        <v>3</v>
      </c>
      <c r="F3" s="1" t="s">
        <v>4</v>
      </c>
      <c r="G3" s="41" t="s">
        <v>166</v>
      </c>
      <c r="H3" s="42" t="s">
        <v>104</v>
      </c>
      <c r="I3" s="42" t="s">
        <v>167</v>
      </c>
      <c r="J3" s="42" t="s">
        <v>168</v>
      </c>
    </row>
    <row r="4" spans="1:10" ht="28.8">
      <c r="A4" s="53" t="s">
        <v>5</v>
      </c>
      <c r="B4" s="50" t="s">
        <v>6</v>
      </c>
      <c r="C4" s="50" t="s">
        <v>7</v>
      </c>
      <c r="D4" s="1" t="s">
        <v>8</v>
      </c>
      <c r="E4" s="2"/>
      <c r="F4" s="1"/>
      <c r="G4" s="12"/>
      <c r="H4" s="43"/>
      <c r="I4" s="12"/>
      <c r="J4" s="43"/>
    </row>
    <row r="5" spans="1:10" ht="28.8">
      <c r="A5" s="54"/>
      <c r="B5" s="50"/>
      <c r="C5" s="50"/>
      <c r="D5" s="1" t="s">
        <v>9</v>
      </c>
      <c r="E5" s="1"/>
      <c r="F5" s="1"/>
      <c r="G5" s="12"/>
      <c r="H5" s="43"/>
      <c r="I5" s="43"/>
      <c r="J5" s="43"/>
    </row>
    <row r="6" spans="1:10" ht="28.8">
      <c r="A6" s="54"/>
      <c r="B6" s="50"/>
      <c r="C6" s="50" t="s">
        <v>10</v>
      </c>
      <c r="D6" s="1" t="s">
        <v>8</v>
      </c>
      <c r="E6" s="2"/>
      <c r="F6" s="1"/>
      <c r="G6" s="12"/>
      <c r="H6" s="43"/>
      <c r="I6" s="44"/>
      <c r="J6" s="43"/>
    </row>
    <row r="7" spans="1:10" ht="28.8">
      <c r="A7" s="54"/>
      <c r="B7" s="50"/>
      <c r="C7" s="50"/>
      <c r="D7" s="1" t="s">
        <v>9</v>
      </c>
      <c r="E7" s="1"/>
      <c r="F7" s="1"/>
      <c r="G7" s="12"/>
      <c r="H7" s="43"/>
      <c r="I7" s="43"/>
      <c r="J7" s="43"/>
    </row>
    <row r="8" spans="1:10" ht="43.2">
      <c r="A8" s="54"/>
      <c r="B8" s="50"/>
      <c r="C8" s="50" t="s">
        <v>11</v>
      </c>
      <c r="D8" s="1" t="s">
        <v>8</v>
      </c>
      <c r="E8" s="3" t="s">
        <v>34</v>
      </c>
      <c r="F8" s="1"/>
      <c r="G8" s="12"/>
      <c r="H8" s="43">
        <v>300000</v>
      </c>
      <c r="I8" s="43">
        <f>1.33*H8</f>
        <v>399000</v>
      </c>
      <c r="J8" s="43">
        <v>500000</v>
      </c>
    </row>
    <row r="9" spans="1:10" ht="72">
      <c r="A9" s="54"/>
      <c r="B9" s="50"/>
      <c r="C9" s="50"/>
      <c r="D9" s="1" t="s">
        <v>9</v>
      </c>
      <c r="E9" s="1" t="s">
        <v>36</v>
      </c>
      <c r="F9" s="1"/>
      <c r="G9" s="12"/>
      <c r="H9" s="43">
        <v>300000</v>
      </c>
      <c r="I9" s="43">
        <f>1.33*H9</f>
        <v>399000</v>
      </c>
      <c r="J9" s="43">
        <v>400000</v>
      </c>
    </row>
    <row r="10" spans="1:10">
      <c r="A10" s="54"/>
      <c r="B10" s="50" t="s">
        <v>12</v>
      </c>
      <c r="C10" s="50" t="s">
        <v>13</v>
      </c>
      <c r="D10" s="1" t="s">
        <v>14</v>
      </c>
      <c r="E10" s="1"/>
      <c r="F10" s="1"/>
      <c r="G10" s="12"/>
      <c r="H10" s="43"/>
      <c r="I10" s="43"/>
      <c r="J10" s="43"/>
    </row>
    <row r="11" spans="1:10">
      <c r="A11" s="54"/>
      <c r="B11" s="50"/>
      <c r="C11" s="50"/>
      <c r="D11" s="1" t="s">
        <v>15</v>
      </c>
      <c r="E11" s="2"/>
      <c r="F11" s="1"/>
      <c r="G11" s="12"/>
      <c r="H11" s="43"/>
      <c r="I11" s="43"/>
      <c r="J11" s="43"/>
    </row>
    <row r="12" spans="1:10" ht="273.60000000000002">
      <c r="A12" s="54"/>
      <c r="B12" s="50"/>
      <c r="C12" s="50" t="s">
        <v>16</v>
      </c>
      <c r="D12" s="1" t="s">
        <v>17</v>
      </c>
      <c r="E12" s="1" t="s">
        <v>37</v>
      </c>
      <c r="F12" s="1"/>
      <c r="G12" s="12"/>
      <c r="H12" s="43">
        <v>300000</v>
      </c>
      <c r="I12" s="43">
        <f>1.33*H12</f>
        <v>399000</v>
      </c>
      <c r="J12" s="43">
        <v>350000</v>
      </c>
    </row>
    <row r="13" spans="1:10">
      <c r="A13" s="54"/>
      <c r="B13" s="50"/>
      <c r="C13" s="50"/>
      <c r="D13" s="1" t="s">
        <v>18</v>
      </c>
      <c r="E13" s="1"/>
      <c r="F13" s="1"/>
      <c r="G13" s="12"/>
      <c r="H13" s="43"/>
      <c r="I13" s="43"/>
      <c r="J13" s="43"/>
    </row>
    <row r="14" spans="1:10">
      <c r="A14" s="54"/>
      <c r="B14" s="50" t="s">
        <v>19</v>
      </c>
      <c r="C14" s="1" t="s">
        <v>20</v>
      </c>
      <c r="D14" s="1"/>
      <c r="E14" s="1"/>
      <c r="F14" s="1"/>
      <c r="G14" s="12"/>
      <c r="H14" s="43"/>
      <c r="I14" s="43"/>
      <c r="J14" s="43"/>
    </row>
    <row r="15" spans="1:10">
      <c r="A15" s="54"/>
      <c r="B15" s="50"/>
      <c r="C15" s="1" t="s">
        <v>21</v>
      </c>
      <c r="D15" s="1"/>
      <c r="E15" s="1"/>
      <c r="F15" s="1"/>
      <c r="G15" s="12"/>
      <c r="H15" s="43"/>
      <c r="I15" s="43"/>
      <c r="J15" s="43"/>
    </row>
    <row r="16" spans="1:10">
      <c r="A16" s="55"/>
      <c r="B16" s="50"/>
      <c r="C16" s="1" t="s">
        <v>22</v>
      </c>
      <c r="D16" s="1"/>
      <c r="E16" s="1"/>
      <c r="F16" s="1"/>
      <c r="G16" s="12"/>
      <c r="H16" s="43"/>
      <c r="I16" s="43"/>
      <c r="J16" s="43"/>
    </row>
    <row r="17" spans="1:10" ht="100.8">
      <c r="A17" s="50" t="s">
        <v>23</v>
      </c>
      <c r="B17" s="1" t="s">
        <v>24</v>
      </c>
      <c r="C17" s="1"/>
      <c r="D17" s="1"/>
      <c r="E17" s="5" t="s">
        <v>38</v>
      </c>
      <c r="F17" s="1"/>
      <c r="G17" s="12"/>
      <c r="H17" s="43">
        <v>700000</v>
      </c>
      <c r="I17" s="43"/>
      <c r="J17" s="43">
        <v>810000</v>
      </c>
    </row>
    <row r="18" spans="1:10">
      <c r="A18" s="50"/>
      <c r="B18" s="1" t="s">
        <v>25</v>
      </c>
      <c r="C18" s="1"/>
      <c r="D18" s="1"/>
      <c r="E18" s="1"/>
      <c r="F18" s="1"/>
      <c r="G18" s="12"/>
      <c r="H18" s="43"/>
      <c r="I18" s="43"/>
      <c r="J18" s="43"/>
    </row>
    <row r="19" spans="1:10">
      <c r="A19" s="50"/>
      <c r="B19" s="2" t="s">
        <v>26</v>
      </c>
      <c r="C19" s="2"/>
      <c r="D19" s="2"/>
      <c r="E19" s="2"/>
      <c r="F19" s="2"/>
      <c r="G19" s="43"/>
      <c r="H19" s="43"/>
      <c r="I19" s="43"/>
      <c r="J19" s="43"/>
    </row>
    <row r="20" spans="1:10">
      <c r="A20" s="50"/>
      <c r="B20" s="2" t="s">
        <v>27</v>
      </c>
      <c r="C20" s="2"/>
      <c r="D20" s="2"/>
      <c r="E20" s="2"/>
      <c r="F20" s="2"/>
      <c r="G20" s="43"/>
      <c r="H20" s="43"/>
      <c r="I20" s="43"/>
      <c r="J20" s="43"/>
    </row>
    <row r="21" spans="1:10" ht="28.8">
      <c r="A21" s="1" t="s">
        <v>28</v>
      </c>
      <c r="B21" s="1"/>
      <c r="C21" s="2"/>
      <c r="D21" s="2"/>
      <c r="E21" s="1" t="s">
        <v>39</v>
      </c>
      <c r="F21" s="2"/>
      <c r="G21" s="43"/>
      <c r="H21" s="43">
        <v>575000</v>
      </c>
      <c r="I21" s="43"/>
      <c r="J21" s="43">
        <v>665000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83" customWidth="1"/>
    <col min="8" max="8" width="13" customWidth="1"/>
    <col min="9" max="9" width="25.6640625" customWidth="1"/>
    <col min="10" max="10" width="10.109375" customWidth="1"/>
  </cols>
  <sheetData>
    <row r="1" spans="1:10">
      <c r="A1" s="51" t="s">
        <v>29</v>
      </c>
      <c r="B1" s="51"/>
    </row>
    <row r="2" spans="1:10">
      <c r="A2" s="52" t="s">
        <v>40</v>
      </c>
      <c r="B2" s="52"/>
      <c r="C2" t="s">
        <v>47</v>
      </c>
    </row>
    <row r="3" spans="1:10" ht="57.6">
      <c r="A3" s="1" t="s">
        <v>0</v>
      </c>
      <c r="B3" s="1" t="s">
        <v>1</v>
      </c>
      <c r="C3" s="1" t="s">
        <v>2</v>
      </c>
      <c r="D3" s="1"/>
      <c r="E3" s="1" t="s">
        <v>3</v>
      </c>
      <c r="F3" s="1" t="s">
        <v>4</v>
      </c>
      <c r="G3" s="41" t="s">
        <v>166</v>
      </c>
      <c r="H3" s="42" t="s">
        <v>104</v>
      </c>
      <c r="I3" s="42" t="s">
        <v>167</v>
      </c>
      <c r="J3" s="42" t="s">
        <v>168</v>
      </c>
    </row>
    <row r="4" spans="1:10" ht="57.6">
      <c r="A4" s="53" t="s">
        <v>5</v>
      </c>
      <c r="B4" s="50" t="s">
        <v>6</v>
      </c>
      <c r="C4" s="50" t="s">
        <v>7</v>
      </c>
      <c r="D4" s="1" t="s">
        <v>8</v>
      </c>
      <c r="E4" s="1" t="s">
        <v>41</v>
      </c>
      <c r="F4" s="1"/>
      <c r="G4" s="12"/>
      <c r="H4" s="43">
        <v>1000000</v>
      </c>
      <c r="I4" s="12"/>
      <c r="J4" s="43">
        <v>3500000</v>
      </c>
    </row>
    <row r="5" spans="1:10" ht="72">
      <c r="A5" s="54"/>
      <c r="B5" s="50"/>
      <c r="C5" s="50"/>
      <c r="D5" s="1" t="s">
        <v>9</v>
      </c>
      <c r="E5" s="6" t="s">
        <v>42</v>
      </c>
      <c r="F5" s="1"/>
      <c r="G5" s="12"/>
      <c r="H5" s="43">
        <v>1000000</v>
      </c>
      <c r="I5" s="43"/>
      <c r="J5" s="43">
        <v>3000000</v>
      </c>
    </row>
    <row r="6" spans="1:10" ht="28.8">
      <c r="A6" s="54"/>
      <c r="B6" s="50"/>
      <c r="C6" s="50" t="s">
        <v>10</v>
      </c>
      <c r="D6" s="1" t="s">
        <v>8</v>
      </c>
      <c r="E6" s="2" t="s">
        <v>43</v>
      </c>
      <c r="F6" s="1"/>
      <c r="G6" s="12"/>
      <c r="H6" s="43"/>
      <c r="I6" s="44"/>
      <c r="J6" s="43"/>
    </row>
    <row r="7" spans="1:10" ht="28.8">
      <c r="A7" s="54"/>
      <c r="B7" s="50"/>
      <c r="C7" s="50"/>
      <c r="D7" s="1" t="s">
        <v>9</v>
      </c>
      <c r="E7" s="1"/>
      <c r="F7" s="1"/>
      <c r="G7" s="12"/>
      <c r="H7" s="43"/>
      <c r="I7" s="43"/>
      <c r="J7" s="43"/>
    </row>
    <row r="8" spans="1:10" ht="28.8">
      <c r="A8" s="54"/>
      <c r="B8" s="50"/>
      <c r="C8" s="50" t="s">
        <v>11</v>
      </c>
      <c r="D8" s="1" t="s">
        <v>8</v>
      </c>
      <c r="E8" s="3"/>
      <c r="F8" s="1"/>
      <c r="G8" s="12"/>
      <c r="H8" s="43"/>
      <c r="I8" s="43"/>
      <c r="J8" s="43"/>
    </row>
    <row r="9" spans="1:10" ht="28.8">
      <c r="A9" s="54"/>
      <c r="B9" s="50"/>
      <c r="C9" s="50"/>
      <c r="D9" s="1" t="s">
        <v>9</v>
      </c>
      <c r="E9" s="1"/>
      <c r="F9" s="1"/>
      <c r="G9" s="12"/>
      <c r="H9" s="43"/>
      <c r="I9" s="43"/>
      <c r="J9" s="43"/>
    </row>
    <row r="10" spans="1:10">
      <c r="A10" s="54"/>
      <c r="B10" s="50" t="s">
        <v>12</v>
      </c>
      <c r="C10" s="50" t="s">
        <v>13</v>
      </c>
      <c r="D10" s="1" t="s">
        <v>14</v>
      </c>
      <c r="E10" s="1"/>
      <c r="F10" s="1"/>
      <c r="G10" s="12"/>
      <c r="H10" s="43"/>
      <c r="I10" s="43"/>
      <c r="J10" s="43"/>
    </row>
    <row r="11" spans="1:10" ht="172.8">
      <c r="A11" s="54"/>
      <c r="B11" s="50"/>
      <c r="C11" s="50"/>
      <c r="D11" s="1" t="s">
        <v>15</v>
      </c>
      <c r="E11" s="1" t="s">
        <v>44</v>
      </c>
      <c r="F11" s="1"/>
      <c r="G11" s="12"/>
      <c r="H11" s="43">
        <v>1000000</v>
      </c>
      <c r="I11" s="43"/>
      <c r="J11" s="43">
        <v>1230000</v>
      </c>
    </row>
    <row r="12" spans="1:10" ht="28.8">
      <c r="A12" s="54"/>
      <c r="B12" s="50"/>
      <c r="C12" s="50" t="s">
        <v>16</v>
      </c>
      <c r="D12" s="1" t="s">
        <v>17</v>
      </c>
      <c r="E12" s="1"/>
      <c r="F12" s="1"/>
      <c r="G12" s="12"/>
      <c r="H12" s="43"/>
      <c r="I12" s="43"/>
      <c r="J12" s="43"/>
    </row>
    <row r="13" spans="1:10">
      <c r="A13" s="54"/>
      <c r="B13" s="50"/>
      <c r="C13" s="50"/>
      <c r="D13" s="1" t="s">
        <v>18</v>
      </c>
      <c r="E13" s="1"/>
      <c r="F13" s="1"/>
      <c r="G13" s="12"/>
      <c r="H13" s="43"/>
      <c r="I13" s="43"/>
      <c r="J13" s="43"/>
    </row>
    <row r="14" spans="1:10">
      <c r="A14" s="54"/>
      <c r="B14" s="50" t="s">
        <v>19</v>
      </c>
      <c r="C14" s="1" t="s">
        <v>20</v>
      </c>
      <c r="D14" s="1"/>
      <c r="E14" s="1"/>
      <c r="F14" s="1"/>
      <c r="G14" s="12"/>
      <c r="H14" s="43"/>
      <c r="I14" s="43"/>
      <c r="J14" s="43"/>
    </row>
    <row r="15" spans="1:10">
      <c r="A15" s="54"/>
      <c r="B15" s="50"/>
      <c r="C15" s="1" t="s">
        <v>21</v>
      </c>
      <c r="D15" s="1"/>
      <c r="E15" s="1"/>
      <c r="F15" s="1"/>
      <c r="G15" s="12"/>
      <c r="H15" s="43"/>
      <c r="I15" s="43"/>
      <c r="J15" s="43"/>
    </row>
    <row r="16" spans="1:10">
      <c r="A16" s="55"/>
      <c r="B16" s="50"/>
      <c r="C16" s="1" t="s">
        <v>22</v>
      </c>
      <c r="D16" s="1"/>
      <c r="E16" s="1"/>
      <c r="F16" s="1"/>
      <c r="G16" s="12"/>
      <c r="H16" s="43"/>
      <c r="I16" s="43"/>
      <c r="J16" s="43"/>
    </row>
    <row r="17" spans="1:10" ht="57.6">
      <c r="A17" s="50" t="s">
        <v>23</v>
      </c>
      <c r="B17" s="1" t="s">
        <v>24</v>
      </c>
      <c r="C17" s="1"/>
      <c r="D17" s="1"/>
      <c r="E17" s="5" t="s">
        <v>45</v>
      </c>
      <c r="F17" s="1"/>
      <c r="G17" s="12"/>
      <c r="H17" s="43">
        <v>1000000</v>
      </c>
      <c r="I17" s="43"/>
      <c r="J17" s="43">
        <v>3500000</v>
      </c>
    </row>
    <row r="18" spans="1:10">
      <c r="A18" s="50"/>
      <c r="B18" s="1" t="s">
        <v>25</v>
      </c>
      <c r="C18" s="1"/>
      <c r="D18" s="1"/>
      <c r="E18" s="1"/>
      <c r="F18" s="1"/>
      <c r="G18" s="12"/>
      <c r="H18" s="43"/>
      <c r="I18" s="43"/>
      <c r="J18" s="43"/>
    </row>
    <row r="19" spans="1:10">
      <c r="A19" s="50"/>
      <c r="B19" s="2" t="s">
        <v>26</v>
      </c>
      <c r="C19" s="2"/>
      <c r="D19" s="2"/>
      <c r="E19" s="2"/>
      <c r="F19" s="2"/>
      <c r="G19" s="43"/>
      <c r="H19" s="43"/>
      <c r="I19" s="43"/>
      <c r="J19" s="43"/>
    </row>
    <row r="20" spans="1:10">
      <c r="A20" s="50"/>
      <c r="B20" s="2" t="s">
        <v>27</v>
      </c>
      <c r="C20" s="2"/>
      <c r="D20" s="2"/>
      <c r="E20" s="2"/>
      <c r="F20" s="2"/>
      <c r="G20" s="43"/>
      <c r="H20" s="43"/>
      <c r="I20" s="43"/>
      <c r="J20" s="43"/>
    </row>
    <row r="21" spans="1:10" ht="28.8">
      <c r="A21" s="1" t="s">
        <v>28</v>
      </c>
      <c r="B21" s="1"/>
      <c r="C21" s="2"/>
      <c r="D21" s="2"/>
      <c r="E21" s="1" t="s">
        <v>46</v>
      </c>
      <c r="F21" s="2"/>
      <c r="G21" s="43"/>
      <c r="H21" s="43">
        <v>870000</v>
      </c>
      <c r="I21" s="43"/>
      <c r="J21" s="43">
        <v>1070000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83" customWidth="1"/>
    <col min="8" max="8" width="13" customWidth="1"/>
    <col min="9" max="9" width="25.6640625" customWidth="1"/>
    <col min="10" max="10" width="10.109375" customWidth="1"/>
  </cols>
  <sheetData>
    <row r="1" spans="1:10">
      <c r="A1" s="51" t="s">
        <v>29</v>
      </c>
      <c r="B1" s="51"/>
    </row>
    <row r="2" spans="1:10">
      <c r="A2" s="52" t="s">
        <v>48</v>
      </c>
      <c r="B2" s="52"/>
      <c r="C2" t="s">
        <v>54</v>
      </c>
    </row>
    <row r="3" spans="1:10" ht="57.6">
      <c r="A3" s="1" t="s">
        <v>0</v>
      </c>
      <c r="B3" s="1" t="s">
        <v>1</v>
      </c>
      <c r="C3" s="1" t="s">
        <v>2</v>
      </c>
      <c r="D3" s="1"/>
      <c r="E3" s="1" t="s">
        <v>3</v>
      </c>
      <c r="F3" s="1" t="s">
        <v>4</v>
      </c>
      <c r="G3" s="41" t="s">
        <v>166</v>
      </c>
      <c r="H3" s="42" t="s">
        <v>104</v>
      </c>
      <c r="I3" s="42" t="s">
        <v>167</v>
      </c>
      <c r="J3" s="42" t="s">
        <v>168</v>
      </c>
    </row>
    <row r="4" spans="1:10" ht="28.8">
      <c r="A4" s="53" t="s">
        <v>5</v>
      </c>
      <c r="B4" s="50" t="s">
        <v>6</v>
      </c>
      <c r="C4" s="50" t="s">
        <v>7</v>
      </c>
      <c r="D4" s="1" t="s">
        <v>8</v>
      </c>
      <c r="E4" s="1"/>
      <c r="F4" s="1"/>
      <c r="G4" s="12"/>
      <c r="H4" s="43"/>
      <c r="I4" s="12"/>
      <c r="J4" s="43"/>
    </row>
    <row r="5" spans="1:10" ht="28.8">
      <c r="A5" s="54"/>
      <c r="B5" s="50"/>
      <c r="C5" s="50"/>
      <c r="D5" s="1" t="s">
        <v>9</v>
      </c>
      <c r="E5" s="6"/>
      <c r="F5" s="1"/>
      <c r="G5" s="12"/>
      <c r="H5" s="43"/>
      <c r="I5" s="43"/>
      <c r="J5" s="43"/>
    </row>
    <row r="6" spans="1:10" ht="28.8">
      <c r="A6" s="54"/>
      <c r="B6" s="50"/>
      <c r="C6" s="50" t="s">
        <v>10</v>
      </c>
      <c r="D6" s="1" t="s">
        <v>8</v>
      </c>
      <c r="E6" s="2" t="s">
        <v>43</v>
      </c>
      <c r="F6" s="1"/>
      <c r="G6" s="12"/>
      <c r="H6" s="43"/>
      <c r="I6" s="44"/>
      <c r="J6" s="43"/>
    </row>
    <row r="7" spans="1:10" ht="28.8">
      <c r="A7" s="54"/>
      <c r="B7" s="50"/>
      <c r="C7" s="50"/>
      <c r="D7" s="1" t="s">
        <v>9</v>
      </c>
      <c r="E7" s="1"/>
      <c r="F7" s="1"/>
      <c r="G7" s="12"/>
      <c r="H7" s="43"/>
      <c r="I7" s="43"/>
      <c r="J7" s="43"/>
    </row>
    <row r="8" spans="1:10" ht="28.8">
      <c r="A8" s="54"/>
      <c r="B8" s="50"/>
      <c r="C8" s="50" t="s">
        <v>11</v>
      </c>
      <c r="D8" s="1" t="s">
        <v>8</v>
      </c>
      <c r="E8" s="3" t="s">
        <v>49</v>
      </c>
      <c r="F8" s="1"/>
      <c r="G8" s="12"/>
      <c r="H8" s="43">
        <v>1340000</v>
      </c>
      <c r="I8" s="43" t="s">
        <v>127</v>
      </c>
      <c r="J8" s="43">
        <v>1580000</v>
      </c>
    </row>
    <row r="9" spans="1:10" ht="28.8">
      <c r="A9" s="54"/>
      <c r="B9" s="50"/>
      <c r="C9" s="50"/>
      <c r="D9" s="1" t="s">
        <v>9</v>
      </c>
      <c r="E9" s="1" t="s">
        <v>50</v>
      </c>
      <c r="F9" s="1"/>
      <c r="G9" s="12"/>
      <c r="H9" s="43">
        <v>1340000</v>
      </c>
      <c r="I9" s="43" t="s">
        <v>127</v>
      </c>
      <c r="J9" s="43">
        <v>1580000</v>
      </c>
    </row>
    <row r="10" spans="1:10">
      <c r="A10" s="54"/>
      <c r="B10" s="50" t="s">
        <v>12</v>
      </c>
      <c r="C10" s="50" t="s">
        <v>13</v>
      </c>
      <c r="D10" s="1" t="s">
        <v>14</v>
      </c>
      <c r="E10" s="1"/>
      <c r="F10" s="1"/>
      <c r="G10" s="12"/>
      <c r="H10" s="43"/>
      <c r="I10" s="43"/>
      <c r="J10" s="43"/>
    </row>
    <row r="11" spans="1:10">
      <c r="A11" s="54"/>
      <c r="B11" s="50"/>
      <c r="C11" s="50"/>
      <c r="D11" s="1" t="s">
        <v>15</v>
      </c>
      <c r="E11" s="1"/>
      <c r="F11" s="1"/>
      <c r="G11" s="12"/>
      <c r="H11" s="43"/>
      <c r="I11" s="43"/>
      <c r="J11" s="43"/>
    </row>
    <row r="12" spans="1:10" ht="28.8">
      <c r="A12" s="54"/>
      <c r="B12" s="50"/>
      <c r="C12" s="50" t="s">
        <v>16</v>
      </c>
      <c r="D12" s="1" t="s">
        <v>17</v>
      </c>
      <c r="E12" s="1"/>
      <c r="F12" s="1"/>
      <c r="G12" s="12"/>
      <c r="H12" s="43"/>
      <c r="I12" s="43"/>
      <c r="J12" s="43"/>
    </row>
    <row r="13" spans="1:10" ht="57.6">
      <c r="A13" s="54"/>
      <c r="B13" s="50"/>
      <c r="C13" s="50"/>
      <c r="D13" s="1" t="s">
        <v>18</v>
      </c>
      <c r="E13" s="1" t="s">
        <v>51</v>
      </c>
      <c r="F13" s="1"/>
      <c r="G13" s="12"/>
      <c r="H13" s="43">
        <v>1340000</v>
      </c>
      <c r="I13" s="43" t="s">
        <v>127</v>
      </c>
      <c r="J13" s="43">
        <v>1580000</v>
      </c>
    </row>
    <row r="14" spans="1:10">
      <c r="A14" s="54"/>
      <c r="B14" s="50" t="s">
        <v>19</v>
      </c>
      <c r="C14" s="1" t="s">
        <v>20</v>
      </c>
      <c r="D14" s="1"/>
      <c r="E14" s="1"/>
      <c r="F14" s="1"/>
      <c r="G14" s="12"/>
      <c r="H14" s="43"/>
      <c r="I14" s="43"/>
      <c r="J14" s="43"/>
    </row>
    <row r="15" spans="1:10">
      <c r="A15" s="54"/>
      <c r="B15" s="50"/>
      <c r="C15" s="1" t="s">
        <v>21</v>
      </c>
      <c r="D15" s="1"/>
      <c r="E15" s="1"/>
      <c r="F15" s="1"/>
      <c r="G15" s="12"/>
      <c r="H15" s="43"/>
      <c r="I15" s="43"/>
      <c r="J15" s="43"/>
    </row>
    <row r="16" spans="1:10">
      <c r="A16" s="55"/>
      <c r="B16" s="50"/>
      <c r="C16" s="1" t="s">
        <v>22</v>
      </c>
      <c r="D16" s="1"/>
      <c r="E16" s="1"/>
      <c r="F16" s="1"/>
      <c r="G16" s="12"/>
      <c r="H16" s="43"/>
      <c r="I16" s="43"/>
      <c r="J16" s="43"/>
    </row>
    <row r="17" spans="1:10" ht="172.8">
      <c r="A17" s="50" t="s">
        <v>23</v>
      </c>
      <c r="B17" s="1" t="s">
        <v>24</v>
      </c>
      <c r="C17" s="1"/>
      <c r="D17" s="1"/>
      <c r="E17" s="5" t="s">
        <v>52</v>
      </c>
      <c r="F17" s="1"/>
      <c r="G17" s="12"/>
      <c r="H17" s="43">
        <v>2950000</v>
      </c>
      <c r="I17" s="43" t="s">
        <v>127</v>
      </c>
      <c r="J17" s="43">
        <v>3500000</v>
      </c>
    </row>
    <row r="18" spans="1:10">
      <c r="A18" s="50"/>
      <c r="B18" s="1" t="s">
        <v>25</v>
      </c>
      <c r="C18" s="1"/>
      <c r="D18" s="1"/>
      <c r="E18" s="1"/>
      <c r="F18" s="1"/>
      <c r="G18" s="12"/>
      <c r="H18" s="43"/>
      <c r="I18" s="43"/>
      <c r="J18" s="43"/>
    </row>
    <row r="19" spans="1:10">
      <c r="A19" s="50"/>
      <c r="B19" s="2" t="s">
        <v>26</v>
      </c>
      <c r="C19" s="2"/>
      <c r="D19" s="2"/>
      <c r="E19" s="2"/>
      <c r="F19" s="2"/>
      <c r="G19" s="43"/>
      <c r="H19" s="43"/>
      <c r="I19" s="43"/>
      <c r="J19" s="43"/>
    </row>
    <row r="20" spans="1:10">
      <c r="A20" s="50"/>
      <c r="B20" s="2" t="s">
        <v>27</v>
      </c>
      <c r="C20" s="2"/>
      <c r="D20" s="2"/>
      <c r="E20" s="2"/>
      <c r="F20" s="2"/>
      <c r="G20" s="43"/>
      <c r="H20" s="43"/>
      <c r="I20" s="43"/>
      <c r="J20" s="43"/>
    </row>
    <row r="21" spans="1:10" ht="28.8">
      <c r="A21" s="1" t="s">
        <v>28</v>
      </c>
      <c r="B21" s="1"/>
      <c r="C21" s="2"/>
      <c r="D21" s="2"/>
      <c r="E21" s="1" t="s">
        <v>53</v>
      </c>
      <c r="F21" s="2"/>
      <c r="G21" s="43"/>
      <c r="H21" s="43">
        <v>1370000</v>
      </c>
      <c r="I21" s="43" t="s">
        <v>127</v>
      </c>
      <c r="J21" s="43">
        <v>1600000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cols>
    <col min="1" max="1" width="13.88671875" customWidth="1"/>
    <col min="2" max="2" width="23.5546875" customWidth="1"/>
    <col min="3" max="4" width="12" customWidth="1"/>
    <col min="5" max="5" width="83" customWidth="1"/>
    <col min="8" max="8" width="13" customWidth="1"/>
    <col min="9" max="9" width="25.6640625" customWidth="1"/>
    <col min="10" max="10" width="10.109375" customWidth="1"/>
  </cols>
  <sheetData>
    <row r="1" spans="1:10">
      <c r="A1" s="51" t="s">
        <v>29</v>
      </c>
      <c r="B1" s="51"/>
    </row>
    <row r="2" spans="1:10">
      <c r="A2" s="52" t="s">
        <v>55</v>
      </c>
      <c r="B2" s="52"/>
      <c r="C2" t="s">
        <v>64</v>
      </c>
    </row>
    <row r="3" spans="1:10" ht="57.6">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364.2" customHeight="1">
      <c r="A12" s="54"/>
      <c r="B12" s="50"/>
      <c r="C12" s="50" t="s">
        <v>16</v>
      </c>
      <c r="D12" s="7" t="s">
        <v>17</v>
      </c>
      <c r="E12" s="10" t="s">
        <v>56</v>
      </c>
      <c r="G12" s="12"/>
      <c r="H12" s="43">
        <v>555000</v>
      </c>
      <c r="I12" s="43" t="s">
        <v>127</v>
      </c>
      <c r="J12" s="43">
        <v>645000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158.4">
      <c r="A17" s="50" t="s">
        <v>23</v>
      </c>
      <c r="B17" s="7" t="s">
        <v>24</v>
      </c>
      <c r="C17" s="7"/>
      <c r="D17" s="7"/>
      <c r="E17" s="5" t="s">
        <v>58</v>
      </c>
      <c r="G17" s="12"/>
      <c r="H17" s="43">
        <v>1463000</v>
      </c>
      <c r="I17" s="43" t="s">
        <v>127</v>
      </c>
      <c r="J17" s="43">
        <v>1720000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172.8">
      <c r="A21" s="7" t="s">
        <v>28</v>
      </c>
      <c r="B21" s="7"/>
      <c r="C21" s="2"/>
      <c r="D21" s="2"/>
      <c r="E21" s="7" t="s">
        <v>57</v>
      </c>
      <c r="G21" s="43"/>
      <c r="H21" s="43">
        <v>555000</v>
      </c>
      <c r="I21" s="43" t="s">
        <v>127</v>
      </c>
      <c r="J21" s="43">
        <v>650000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K1"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62</v>
      </c>
      <c r="B2" s="52"/>
      <c r="C2" t="s">
        <v>63</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255.6" customHeight="1">
      <c r="A12" s="54"/>
      <c r="B12" s="50"/>
      <c r="C12" s="50" t="s">
        <v>16</v>
      </c>
      <c r="D12" s="7" t="s">
        <v>17</v>
      </c>
      <c r="E12" s="7" t="s">
        <v>59</v>
      </c>
      <c r="G12" s="12"/>
      <c r="H12" s="43">
        <v>420000</v>
      </c>
      <c r="I12" s="43">
        <f>1.03*H12</f>
        <v>432600</v>
      </c>
      <c r="J12" s="43">
        <v>515000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39" customHeight="1">
      <c r="A17" s="50" t="s">
        <v>23</v>
      </c>
      <c r="B17" s="7" t="s">
        <v>24</v>
      </c>
      <c r="C17" s="7"/>
      <c r="D17" s="7"/>
      <c r="E17" s="5" t="s">
        <v>61</v>
      </c>
      <c r="G17" s="12"/>
      <c r="H17" s="43">
        <v>1335000</v>
      </c>
      <c r="I17" s="43">
        <f>1.01*H17</f>
        <v>1348350</v>
      </c>
      <c r="J17" s="43">
        <v>1600000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7" t="s">
        <v>60</v>
      </c>
      <c r="G21" s="43"/>
      <c r="H21" s="43">
        <v>540000</v>
      </c>
      <c r="I21" s="43"/>
      <c r="J21" s="43">
        <v>652000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K1"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65</v>
      </c>
      <c r="B2" s="52"/>
      <c r="C2" t="s">
        <v>66</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21" t="s">
        <v>69</v>
      </c>
      <c r="G5" s="12"/>
      <c r="H5" s="43">
        <v>345000</v>
      </c>
      <c r="I5" s="43">
        <f>1.07*H5</f>
        <v>369150</v>
      </c>
      <c r="J5" s="43">
        <v>450000</v>
      </c>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337.2" customHeight="1">
      <c r="A12" s="54"/>
      <c r="B12" s="50"/>
      <c r="C12" s="50" t="s">
        <v>16</v>
      </c>
      <c r="D12" s="7" t="s">
        <v>17</v>
      </c>
      <c r="E12" s="7" t="s">
        <v>70</v>
      </c>
      <c r="G12" s="12"/>
      <c r="H12" s="43">
        <v>345000</v>
      </c>
      <c r="I12" s="43">
        <f>1.07*H12</f>
        <v>369150</v>
      </c>
      <c r="J12" s="43">
        <v>400000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72">
      <c r="A17" s="50" t="s">
        <v>23</v>
      </c>
      <c r="B17" s="7" t="s">
        <v>24</v>
      </c>
      <c r="C17" s="7"/>
      <c r="D17" s="7"/>
      <c r="E17" s="5" t="s">
        <v>68</v>
      </c>
      <c r="G17" s="12"/>
      <c r="H17" s="43">
        <v>1125000</v>
      </c>
      <c r="I17" s="43">
        <f>1.02*H17</f>
        <v>1147500</v>
      </c>
      <c r="J17" s="43">
        <v>1325000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158.4">
      <c r="A21" s="7" t="s">
        <v>28</v>
      </c>
      <c r="B21" s="7"/>
      <c r="C21" s="2"/>
      <c r="D21" s="2"/>
      <c r="E21" s="7" t="s">
        <v>67</v>
      </c>
      <c r="G21" s="43"/>
      <c r="H21" s="43">
        <v>358000</v>
      </c>
      <c r="I21" s="43">
        <f>1.01*H21</f>
        <v>361580</v>
      </c>
      <c r="J21" s="43">
        <v>425000</v>
      </c>
    </row>
    <row r="23" spans="1:10">
      <c r="E23" t="s">
        <v>43</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K1"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71</v>
      </c>
      <c r="B2" s="52"/>
      <c r="C2" t="s">
        <v>72</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172.8">
      <c r="A12" s="54"/>
      <c r="B12" s="50"/>
      <c r="C12" s="50" t="s">
        <v>16</v>
      </c>
      <c r="D12" s="7" t="s">
        <v>17</v>
      </c>
      <c r="E12" s="7" t="s">
        <v>75</v>
      </c>
      <c r="G12" s="12"/>
      <c r="H12" s="43">
        <v>715000</v>
      </c>
      <c r="I12" s="43">
        <f>1.5*H12</f>
        <v>1072500</v>
      </c>
      <c r="J12" s="43">
        <f>1.5*H12</f>
        <v>1072500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28.8">
      <c r="A17" s="50" t="s">
        <v>23</v>
      </c>
      <c r="B17" s="7" t="s">
        <v>24</v>
      </c>
      <c r="C17" s="7"/>
      <c r="D17" s="7"/>
      <c r="E17" s="5" t="s">
        <v>73</v>
      </c>
      <c r="G17" s="12"/>
      <c r="H17" s="43">
        <v>350000</v>
      </c>
      <c r="I17" s="43"/>
      <c r="J17" s="43">
        <v>400000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11" t="s">
        <v>74</v>
      </c>
      <c r="G21" s="43"/>
      <c r="H21" s="43">
        <v>275000</v>
      </c>
      <c r="I21" s="43"/>
      <c r="J21" s="43">
        <v>300000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K1" sqref="K1:K1048576"/>
    </sheetView>
  </sheetViews>
  <sheetFormatPr defaultRowHeight="14.4"/>
  <cols>
    <col min="1" max="1" width="13.88671875" customWidth="1"/>
    <col min="2" max="2" width="23.5546875" customWidth="1"/>
    <col min="3" max="4" width="12" customWidth="1"/>
    <col min="5" max="5" width="83" customWidth="1"/>
  </cols>
  <sheetData>
    <row r="1" spans="1:10">
      <c r="A1" s="51" t="s">
        <v>29</v>
      </c>
      <c r="B1" s="51"/>
    </row>
    <row r="2" spans="1:10">
      <c r="A2" s="52" t="s">
        <v>76</v>
      </c>
      <c r="B2" s="52"/>
      <c r="C2" t="s">
        <v>77</v>
      </c>
    </row>
    <row r="3" spans="1:10" ht="100.8">
      <c r="A3" s="7" t="s">
        <v>0</v>
      </c>
      <c r="B3" s="7" t="s">
        <v>1</v>
      </c>
      <c r="C3" s="7" t="s">
        <v>2</v>
      </c>
      <c r="D3" s="7"/>
      <c r="E3" s="7" t="s">
        <v>3</v>
      </c>
      <c r="F3" s="45" t="s">
        <v>169</v>
      </c>
      <c r="G3" s="41" t="s">
        <v>166</v>
      </c>
      <c r="H3" s="42" t="s">
        <v>104</v>
      </c>
      <c r="I3" s="42" t="s">
        <v>167</v>
      </c>
      <c r="J3" s="42" t="s">
        <v>168</v>
      </c>
    </row>
    <row r="4" spans="1:10" ht="28.8">
      <c r="A4" s="53" t="s">
        <v>5</v>
      </c>
      <c r="B4" s="50" t="s">
        <v>6</v>
      </c>
      <c r="C4" s="50" t="s">
        <v>7</v>
      </c>
      <c r="D4" s="7" t="s">
        <v>8</v>
      </c>
      <c r="E4" s="7"/>
      <c r="G4" s="12"/>
      <c r="H4" s="43"/>
      <c r="I4" s="12"/>
      <c r="J4" s="43"/>
    </row>
    <row r="5" spans="1:10" ht="28.8">
      <c r="A5" s="54"/>
      <c r="B5" s="50"/>
      <c r="C5" s="50"/>
      <c r="D5" s="7" t="s">
        <v>9</v>
      </c>
      <c r="E5" s="6"/>
      <c r="G5" s="12"/>
      <c r="H5" s="43"/>
      <c r="I5" s="43"/>
      <c r="J5" s="43"/>
    </row>
    <row r="6" spans="1:10" ht="28.8">
      <c r="A6" s="54"/>
      <c r="B6" s="50"/>
      <c r="C6" s="50" t="s">
        <v>10</v>
      </c>
      <c r="D6" s="7" t="s">
        <v>8</v>
      </c>
      <c r="E6" s="2" t="s">
        <v>43</v>
      </c>
      <c r="G6" s="12"/>
      <c r="H6" s="43"/>
      <c r="I6" s="44"/>
      <c r="J6" s="43"/>
    </row>
    <row r="7" spans="1:10" ht="28.8">
      <c r="A7" s="54"/>
      <c r="B7" s="50"/>
      <c r="C7" s="50"/>
      <c r="D7" s="7" t="s">
        <v>9</v>
      </c>
      <c r="E7" s="7"/>
      <c r="G7" s="12"/>
      <c r="H7" s="43"/>
      <c r="I7" s="43"/>
      <c r="J7" s="43"/>
    </row>
    <row r="8" spans="1:10" ht="28.8">
      <c r="A8" s="54"/>
      <c r="B8" s="50"/>
      <c r="C8" s="50" t="s">
        <v>11</v>
      </c>
      <c r="D8" s="7" t="s">
        <v>8</v>
      </c>
      <c r="E8" s="3"/>
      <c r="G8" s="12"/>
      <c r="H8" s="43"/>
      <c r="I8" s="43"/>
      <c r="J8" s="43"/>
    </row>
    <row r="9" spans="1:10" ht="28.8">
      <c r="A9" s="54"/>
      <c r="B9" s="50"/>
      <c r="C9" s="50"/>
      <c r="D9" s="7" t="s">
        <v>9</v>
      </c>
      <c r="E9" s="7"/>
      <c r="G9" s="12"/>
      <c r="H9" s="43"/>
      <c r="I9" s="43"/>
      <c r="J9" s="43"/>
    </row>
    <row r="10" spans="1:10">
      <c r="A10" s="54"/>
      <c r="B10" s="50" t="s">
        <v>12</v>
      </c>
      <c r="C10" s="50" t="s">
        <v>13</v>
      </c>
      <c r="D10" s="7" t="s">
        <v>14</v>
      </c>
      <c r="E10" s="7"/>
      <c r="G10" s="12"/>
      <c r="H10" s="43"/>
      <c r="I10" s="43"/>
      <c r="J10" s="43"/>
    </row>
    <row r="11" spans="1:10">
      <c r="A11" s="54"/>
      <c r="B11" s="50"/>
      <c r="C11" s="50"/>
      <c r="D11" s="7" t="s">
        <v>15</v>
      </c>
      <c r="E11" s="7"/>
      <c r="G11" s="12"/>
      <c r="H11" s="43"/>
      <c r="I11" s="43"/>
      <c r="J11" s="43"/>
    </row>
    <row r="12" spans="1:10" ht="201.6">
      <c r="A12" s="54"/>
      <c r="B12" s="50"/>
      <c r="C12" s="50" t="s">
        <v>16</v>
      </c>
      <c r="D12" s="7" t="s">
        <v>17</v>
      </c>
      <c r="E12" s="7" t="s">
        <v>80</v>
      </c>
      <c r="G12" s="12"/>
      <c r="H12" s="43">
        <v>225000</v>
      </c>
      <c r="I12" s="43">
        <f>1.03*H12</f>
        <v>231750</v>
      </c>
      <c r="J12" s="43">
        <v>265000</v>
      </c>
    </row>
    <row r="13" spans="1:10">
      <c r="A13" s="54"/>
      <c r="B13" s="50"/>
      <c r="C13" s="50"/>
      <c r="D13" s="7" t="s">
        <v>18</v>
      </c>
      <c r="E13" s="7"/>
      <c r="G13" s="12"/>
      <c r="H13" s="43"/>
      <c r="I13" s="43"/>
      <c r="J13" s="43"/>
    </row>
    <row r="14" spans="1:10">
      <c r="A14" s="54"/>
      <c r="B14" s="50" t="s">
        <v>19</v>
      </c>
      <c r="C14" s="7" t="s">
        <v>20</v>
      </c>
      <c r="D14" s="7"/>
      <c r="E14" s="7"/>
      <c r="G14" s="12"/>
      <c r="H14" s="43"/>
      <c r="I14" s="43"/>
      <c r="J14" s="43"/>
    </row>
    <row r="15" spans="1:10">
      <c r="A15" s="54"/>
      <c r="B15" s="50"/>
      <c r="C15" s="7" t="s">
        <v>21</v>
      </c>
      <c r="D15" s="7"/>
      <c r="E15" s="7"/>
      <c r="G15" s="12"/>
      <c r="H15" s="43"/>
      <c r="I15" s="43"/>
      <c r="J15" s="43"/>
    </row>
    <row r="16" spans="1:10">
      <c r="A16" s="55"/>
      <c r="B16" s="50"/>
      <c r="C16" s="7" t="s">
        <v>22</v>
      </c>
      <c r="D16" s="7"/>
      <c r="E16" s="7"/>
      <c r="G16" s="12"/>
      <c r="H16" s="43"/>
      <c r="I16" s="43"/>
      <c r="J16" s="43"/>
    </row>
    <row r="17" spans="1:10" ht="129.6">
      <c r="A17" s="50" t="s">
        <v>23</v>
      </c>
      <c r="B17" s="7" t="s">
        <v>24</v>
      </c>
      <c r="C17" s="7"/>
      <c r="D17" s="7"/>
      <c r="E17" s="5" t="s">
        <v>78</v>
      </c>
      <c r="G17" s="12"/>
      <c r="H17" s="43">
        <v>965000</v>
      </c>
      <c r="I17" s="43">
        <f>1.03*H17</f>
        <v>993950</v>
      </c>
      <c r="J17" s="43">
        <v>1138000</v>
      </c>
    </row>
    <row r="18" spans="1:10">
      <c r="A18" s="50"/>
      <c r="B18" s="7" t="s">
        <v>25</v>
      </c>
      <c r="C18" s="7"/>
      <c r="D18" s="7"/>
      <c r="E18" s="7"/>
      <c r="G18" s="12"/>
      <c r="H18" s="43"/>
      <c r="I18" s="43"/>
      <c r="J18" s="43"/>
    </row>
    <row r="19" spans="1:10">
      <c r="A19" s="50"/>
      <c r="B19" s="2" t="s">
        <v>26</v>
      </c>
      <c r="C19" s="2"/>
      <c r="D19" s="2"/>
      <c r="E19" s="2"/>
      <c r="G19" s="43"/>
      <c r="H19" s="43"/>
      <c r="I19" s="43"/>
      <c r="J19" s="43"/>
    </row>
    <row r="20" spans="1:10">
      <c r="A20" s="50"/>
      <c r="B20" s="2" t="s">
        <v>27</v>
      </c>
      <c r="C20" s="2"/>
      <c r="D20" s="2"/>
      <c r="E20" s="2"/>
      <c r="G20" s="43"/>
      <c r="H20" s="43"/>
      <c r="I20" s="43"/>
      <c r="J20" s="43"/>
    </row>
    <row r="21" spans="1:10" ht="28.8">
      <c r="A21" s="7" t="s">
        <v>28</v>
      </c>
      <c r="B21" s="7"/>
      <c r="C21" s="2"/>
      <c r="D21" s="2"/>
      <c r="E21" s="9" t="s">
        <v>79</v>
      </c>
      <c r="G21" s="43"/>
      <c r="H21" s="43">
        <v>350000</v>
      </c>
      <c r="I21" s="43">
        <f>3.17*H21</f>
        <v>1109500</v>
      </c>
      <c r="J21" s="43">
        <f>1.5*H21</f>
        <v>525000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PARIKHETA</vt:lpstr>
      <vt:lpstr>PANASABASTA</vt:lpstr>
      <vt:lpstr>KURANG</vt:lpstr>
      <vt:lpstr>SIMOREPATNA</vt:lpstr>
      <vt:lpstr>ATRI</vt:lpstr>
      <vt:lpstr>SARADHAPUR</vt:lpstr>
      <vt:lpstr>BAANDI</vt:lpstr>
      <vt:lpstr>HATASAHI</vt:lpstr>
      <vt:lpstr>SAPNESWARPUR</vt:lpstr>
      <vt:lpstr>KATHAKHUNTIA</vt:lpstr>
      <vt:lpstr>PATANIBARA</vt:lpstr>
      <vt:lpstr>CHAMPATISAHI</vt:lpstr>
      <vt:lpstr>KANTAMALIMA</vt:lpstr>
      <vt:lpstr>SARUA</vt:lpstr>
      <vt:lpstr>SIMORE</vt:lpstr>
      <vt:lpstr>Lokanathpur</vt:lpstr>
      <vt:lpstr>GAANPUR</vt:lpstr>
      <vt:lpstr>BAGHAMARI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 das</dc:creator>
  <cp:lastModifiedBy>REVENUE</cp:lastModifiedBy>
  <cp:lastPrinted>2026-01-19T07:31:04Z</cp:lastPrinted>
  <dcterms:created xsi:type="dcterms:W3CDTF">2015-06-05T18:17:20Z</dcterms:created>
  <dcterms:modified xsi:type="dcterms:W3CDTF">2026-02-06T12:27:01Z</dcterms:modified>
</cp:coreProperties>
</file>